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7095" tabRatio="606" activeTab="0"/>
  </bookViews>
  <sheets>
    <sheet name="Форма 2020-2уточн" sheetId="1" r:id="rId1"/>
  </sheets>
  <externalReferences>
    <externalReference r:id="rId4"/>
  </externalReferences>
  <definedNames>
    <definedName name="_xlnm.Print_Area" localSheetId="0">'Форма 2020-2уточн'!$A$1:$P$484</definedName>
  </definedNames>
  <calcPr fullCalcOnLoad="1"/>
</workbook>
</file>

<file path=xl/sharedStrings.xml><?xml version="1.0" encoding="utf-8"?>
<sst xmlns="http://schemas.openxmlformats.org/spreadsheetml/2006/main" count="804" uniqueCount="255">
  <si>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</si>
  <si>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</si>
  <si>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</si>
  <si>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</si>
  <si>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</si>
  <si>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(підпис)</t>
  </si>
  <si>
    <t>(ініціали та прізвище)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</si>
  <si>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</si>
  <si>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</si>
  <si>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</si>
  <si>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</si>
  <si>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2021 рік (прогноз)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</si>
  <si>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</si>
  <si>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</si>
  <si>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</si>
  <si>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</si>
  <si>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</si>
  <si>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</si>
  <si>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</si>
  <si>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</si>
  <si>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</si>
  <si>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</si>
  <si>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</si>
  <si>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</si>
  <si>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</si>
  <si>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</si>
  <si>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</si>
  <si>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</si>
  <si>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</si>
  <si>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</si>
  <si>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</si>
  <si>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</si>
  <si>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</si>
  <si>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</si>
  <si>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</si>
  <si>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</si>
  <si>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</si>
  <si>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</si>
  <si>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</si>
  <si>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Строк реалізації об'єкта (рік початку і завершення)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</si>
  <si>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</si>
  <si>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</si>
  <si>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</si>
  <si>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</si>
  <si>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</si>
  <si>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</si>
  <si>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</si>
  <si>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</si>
  <si>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</si>
  <si>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</si>
  <si>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</si>
  <si>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Напрями використання бюджетних коштів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</si>
  <si>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</si>
  <si>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</si>
  <si>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</si>
  <si>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</si>
  <si>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</si>
  <si>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</si>
  <si>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</si>
  <si>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</si>
  <si>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</si>
  <si>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2019 рік (план)</t>
  </si>
  <si>
    <t>2022 рік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</si>
  <si>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</si>
  <si>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</si>
  <si>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</si>
  <si>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</si>
  <si>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</si>
  <si>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</si>
  <si>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</si>
  <si>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</si>
  <si>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</si>
  <si>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</si>
  <si>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</si>
  <si>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</si>
  <si>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</si>
  <si>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</si>
  <si>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</si>
  <si>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Підвищення рівня надання медичної допомоги та збереження здоров’я  населення</t>
  </si>
  <si>
    <t>Первинна медична допомога населенню</t>
  </si>
  <si>
    <t>ВСЬОГО</t>
  </si>
  <si>
    <t>В. В. Кухар</t>
  </si>
  <si>
    <t>1) мета бюджетної програми/підпрограми, строки її реалізації;</t>
  </si>
  <si>
    <t>2) завдання бюджетної програми/підпрограми;</t>
  </si>
  <si>
    <t>Забезпечення надання  населенню належної первинної медичної допомоги</t>
  </si>
  <si>
    <t>3) підстави реалізації бюджетної програми/підпрограми.</t>
  </si>
  <si>
    <t>5. Надходження для виконання бюджетної програми/підпрограми:</t>
  </si>
  <si>
    <t>загаль-</t>
  </si>
  <si>
    <t>спеціаль-</t>
  </si>
  <si>
    <t>у т. ч. бюджет розвитку</t>
  </si>
  <si>
    <t>разом</t>
  </si>
  <si>
    <t>ний фонд</t>
  </si>
  <si>
    <t>(3 + 4)</t>
  </si>
  <si>
    <t>(7 + 8)</t>
  </si>
  <si>
    <t>(11 + 12)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</si>
  <si>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</si>
  <si>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</si>
  <si>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</si>
  <si>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</si>
  <si>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 xml:space="preserve">благодійні внески, гранти та дарунки 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</si>
  <si>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</si>
  <si>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</si>
  <si>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</si>
  <si>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</si>
  <si>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</si>
  <si>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</si>
  <si>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</si>
  <si>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</si>
  <si>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</si>
  <si>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</si>
  <si>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</si>
  <si>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</si>
  <si>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</si>
  <si>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</si>
  <si>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Виплата пенсій і допомоги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</si>
  <si>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</si>
  <si>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</si>
  <si>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</si>
  <si>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</si>
  <si>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ВСЬОГО </t>
  </si>
  <si>
    <t>8. Результативні показники бюджетної програми/підпрограми:</t>
  </si>
  <si>
    <t>(5+6)</t>
  </si>
  <si>
    <t>(8+9)</t>
  </si>
  <si>
    <t>Показники затрат</t>
  </si>
  <si>
    <t>кількість штатних одиниць, з них:</t>
  </si>
  <si>
    <t>од.</t>
  </si>
  <si>
    <t>форма 20</t>
  </si>
  <si>
    <t>Показники продукту</t>
  </si>
  <si>
    <t>кількість прикріпленого населення</t>
  </si>
  <si>
    <t>осіб</t>
  </si>
  <si>
    <t>Показники ефективності</t>
  </si>
  <si>
    <t>кількість прикріпленого дорослого населення на одного лікаря</t>
  </si>
  <si>
    <t>форма 20 табл 1100</t>
  </si>
  <si>
    <t>кількість прикріпленого дитячого населення на одного лікаря</t>
  </si>
  <si>
    <t>середня кількість відвідувань на одного лікаря</t>
  </si>
  <si>
    <t>Розрахункові дані з форми 20</t>
  </si>
  <si>
    <t>Показники якості:</t>
  </si>
  <si>
    <t>забеспечення населення вимірювання артеріального тиску</t>
  </si>
  <si>
    <t>%</t>
  </si>
  <si>
    <t>Інформаційні дані закладів охорони здоров'я</t>
  </si>
  <si>
    <t>динаміка виявлених візуальних форм онкозахворювань на ранніх стадіях</t>
  </si>
  <si>
    <t>Звітна форма № 35-здоров</t>
  </si>
  <si>
    <t>забеспечення обстеження на туберкульоз методом флюорографічного обстеження дорослого населення</t>
  </si>
  <si>
    <t>забеспечення обстеження на туберкульоз методом туберкулінодіагностики</t>
  </si>
  <si>
    <t xml:space="preserve">N 
з/п
</t>
  </si>
  <si>
    <t>спеціаль-ний фонд</t>
  </si>
  <si>
    <t>затвер-</t>
  </si>
  <si>
    <t>фактич-</t>
  </si>
  <si>
    <t>джено</t>
  </si>
  <si>
    <t>но зайняті</t>
  </si>
  <si>
    <t>Лікарі</t>
  </si>
  <si>
    <t>Середній медичний персонал</t>
  </si>
  <si>
    <t>Молодший медичний персонал</t>
  </si>
  <si>
    <t>Інші</t>
  </si>
  <si>
    <t>Всього штатних одиниць</t>
  </si>
  <si>
    <t>11. Місцеві/регіональні програми, які виконуються в межах бюджетної програми/підпрограми:</t>
  </si>
  <si>
    <t>разом (4+5)</t>
  </si>
  <si>
    <t>разом (7+8)</t>
  </si>
  <si>
    <t>разом (10+11)</t>
  </si>
  <si>
    <t>Наймену-
вання об'єкта відпо-
відно до проектно-
кошто-
рисної докумен-
тації</t>
  </si>
  <si>
    <t xml:space="preserve">спеціальний фонд
(бюджет розвитку)
</t>
  </si>
  <si>
    <t>_________________________________________________________________________________________________</t>
  </si>
  <si>
    <t>Код Економічної класифікації видатків бюджету/код Класифікації кредитування бюджету</t>
  </si>
  <si>
    <t>Зміна кредиторської заборгованості                                       (6-5)</t>
  </si>
  <si>
    <t>Бюджетні зобов'язан-ня (4 + 6)</t>
  </si>
  <si>
    <t>загаль- ного фонду</t>
  </si>
  <si>
    <t>спеціаль-ного фонду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</si>
  <si>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</si>
  <si>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</si>
  <si>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</si>
  <si>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</si>
  <si>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</si>
  <si>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Видатки  та заходи спеціального призначення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</si>
  <si>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</si>
  <si>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</si>
  <si>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</si>
  <si>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</si>
  <si>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</si>
  <si>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</si>
  <si>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</si>
  <si>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</si>
  <si>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</si>
  <si>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</si>
  <si>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</si>
  <si>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</si>
  <si>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</si>
  <si>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</si>
  <si>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</si>
  <si>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</si>
  <si>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</si>
  <si>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</si>
  <si>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</si>
  <si>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</si>
  <si>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</si>
  <si>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</si>
  <si>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</si>
  <si>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історії,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</si>
  <si>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</si>
  <si>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</si>
  <si>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</si>
  <si>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</si>
  <si>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</si>
  <si>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організаціяи</t>
  </si>
  <si>
    <t>Капітальні трансферти населенню</t>
  </si>
  <si>
    <t>очікуваний обсяг взяття поточних зобов'язань</t>
  </si>
  <si>
    <t xml:space="preserve">можлива кредиторська заборгованість на початок планового бюджетного періоду 
(4 - 5 - 6)
</t>
  </si>
  <si>
    <t>очікуваний обсяг взяття поточних зобов'язань      (8 - 10)</t>
  </si>
  <si>
    <t>(3 - 5)</t>
  </si>
  <si>
    <t>ного фонду</t>
  </si>
  <si>
    <t>Дебіторська заборгова-                            ність на 01.01.2018</t>
  </si>
  <si>
    <t>Економічна класифікація видатків бюджету</t>
  </si>
  <si>
    <t>_________________________________________________________________________________________________________</t>
  </si>
  <si>
    <t>______________________________</t>
  </si>
  <si>
    <t>02013308</t>
  </si>
  <si>
    <t>_____07_____________</t>
  </si>
  <si>
    <t>Начальник управління охорони здоров'я Чернігівської міської ради</t>
  </si>
  <si>
    <t>Начальник  відділу - головний бухгалтер</t>
  </si>
  <si>
    <t>07</t>
  </si>
  <si>
    <t xml:space="preserve">1. __Управління охорони здоров’я Чернігівської міської ради  ______________________________________________________________________________________ </t>
  </si>
  <si>
    <t xml:space="preserve">2. Управління охорони здоров’я Чернігівської міської ради __________________________________ </t>
  </si>
  <si>
    <t xml:space="preserve">3. _0712113_______________ </t>
  </si>
  <si>
    <t>_____0721___________</t>
  </si>
  <si>
    <t>Первинна медична допомога населенню, що надається амбулаторно-поліклінічними закладами (відділеннями)</t>
  </si>
  <si>
    <t>4. Мета та завдання бюджетної програми/підпрограми на 2020- 2022 роки:</t>
  </si>
  <si>
    <r>
      <t>Конституція України (Закон України від 28.06.1996 №254 к/96-ВР)</t>
    </r>
    <r>
      <rPr>
        <sz val="14"/>
        <color indexed="8"/>
        <rFont val="Arial"/>
        <family val="2"/>
      </rPr>
      <t>;</t>
    </r>
    <r>
      <rPr>
        <sz val="14"/>
        <color indexed="8"/>
        <rFont val="Times New Roman"/>
        <family val="1"/>
      </rPr>
      <t xml:space="preserve"> Бюджетний кодекс України (Закон України від 08.07.2010 № 2456-У1 зі змінами)</t>
    </r>
    <r>
      <rPr>
        <sz val="14"/>
        <color indexed="8"/>
        <rFont val="Arial"/>
        <family val="2"/>
      </rPr>
      <t>;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Закон України </t>
    </r>
    <r>
      <rPr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Про Державний бюджет України на 2019 рік</t>
    </r>
    <r>
      <rPr>
        <sz val="14"/>
        <color indexed="8"/>
        <rFont val="Times New Roman"/>
        <family val="1"/>
      </rPr>
      <t xml:space="preserve">" від </t>
    </r>
    <r>
      <rPr>
        <sz val="14"/>
        <color indexed="8"/>
        <rFont val="Times New Roman"/>
        <family val="1"/>
      </rPr>
      <t>23 листопада 2018 року № 2629-VIII</t>
    </r>
    <r>
      <rPr>
        <sz val="14"/>
        <color indexed="8"/>
        <rFont val="Times New Roman"/>
        <family val="1"/>
      </rPr>
      <t>; Закон України від 19.11.1992 № 2801-ХІІ "Основи законодавства України про охорону здоров'я";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</t>
    </r>
    <r>
      <rPr>
        <sz val="14"/>
        <color indexed="8"/>
        <rFont val="Arial"/>
        <family val="2"/>
      </rPr>
      <t>;</t>
    </r>
    <r>
      <rPr>
        <sz val="14"/>
        <color indexed="8"/>
        <rFont val="Times New Roman"/>
        <family val="1"/>
      </rPr>
      <t xml:space="preserve"> рішення Чернігівської  міської ради </t>
    </r>
    <r>
      <rPr>
        <sz val="14"/>
        <color indexed="8"/>
        <rFont val="Times New Roman"/>
        <family val="1"/>
      </rPr>
      <t>від 29 листопада 2018 року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№ 36/VII -33</t>
    </r>
    <r>
      <rPr>
        <sz val="14"/>
        <color indexed="8"/>
        <rFont val="Times New Roman"/>
        <family val="1"/>
      </rPr>
      <t xml:space="preserve"> "Про міський бюджет на 2019 рік"(зі змінами та доповненнями від 31.01.2018  № 38/</t>
    </r>
    <r>
      <rPr>
        <sz val="14"/>
        <color indexed="8"/>
        <rFont val="Times New Roman"/>
        <family val="1"/>
      </rPr>
      <t xml:space="preserve">VII – 6; від 25.02.2019 </t>
    </r>
    <r>
      <rPr>
        <sz val="14"/>
        <color indexed="8"/>
        <rFont val="Times New Roman"/>
        <family val="1"/>
      </rPr>
      <t>№ 39/</t>
    </r>
    <r>
      <rPr>
        <sz val="14"/>
        <color indexed="8"/>
        <rFont val="Times New Roman"/>
        <family val="1"/>
      </rPr>
      <t>VII – 14,</t>
    </r>
    <r>
      <rPr>
        <sz val="14"/>
        <color indexed="8"/>
        <rFont val="Times New Roman"/>
        <family val="1"/>
      </rPr>
      <t xml:space="preserve"> від 21.03.2019 № 40/</t>
    </r>
    <r>
      <rPr>
        <sz val="14"/>
        <color indexed="8"/>
        <rFont val="Times New Roman"/>
        <family val="1"/>
      </rPr>
      <t xml:space="preserve">VII – 8, </t>
    </r>
    <r>
      <rPr>
        <sz val="14"/>
        <color indexed="8"/>
        <rFont val="Times New Roman"/>
        <family val="1"/>
      </rPr>
      <t>від 24.04.2019 № 41/</t>
    </r>
    <r>
      <rPr>
        <sz val="14"/>
        <color indexed="8"/>
        <rFont val="Times New Roman"/>
        <family val="1"/>
      </rPr>
      <t>VII – 10);</t>
    </r>
    <r>
      <rPr>
        <sz val="14"/>
        <color indexed="8"/>
        <rFont val="Times New Roman"/>
        <family val="1"/>
      </rPr>
      <t xml:space="preserve"> рішення Чернігівської міської ради від 21.08.2018 № 33/VII – 4  «Про Комплексну міську програму “Здоров’я чернігівців” на 2018-2021 роки» (зі змінами), рішення міської ради від 29.11.2018 № 36/VII – 31 "Про Програму забезпечення діяльності та виконання доручень виборців депутатами Чернігівської міської ради на 2019 рік".</t>
    </r>
  </si>
  <si>
    <t>1) надходження для виконання бюджетної програми/підпрограми:у 2018 - 2020 роках:</t>
  </si>
  <si>
    <t>2) надходження для виконання бюджетної програми у 2021 - 2022 роках</t>
  </si>
  <si>
    <t>1) видатки за кодами Економічної класифікації видатків бюджету у 2018 - 2020 роках</t>
  </si>
  <si>
    <t>2) Надання кредитів за кодами Класифікації кредитування бюджету у 2018 - 2020 роках</t>
  </si>
  <si>
    <t>Код  класифікації кредитування бюджету</t>
  </si>
  <si>
    <t>2019рік (затверджено)</t>
  </si>
  <si>
    <t>1) результативні показники бюджетної програми/підпрограми у 2018- 2020 роках:</t>
  </si>
  <si>
    <t>2) результативні показники бюджетної програми у 2021 - 2022 роках</t>
  </si>
  <si>
    <t>1) місцеві/регіональні програми, які виконуються в межах бюджетної програми/підпрограми у 2018 - 2020 роках:</t>
  </si>
  <si>
    <t>2) місцеві/регіональні програми, які виконуються в межах бюджетної програми/підпрограми у 2021 - 2022 роках:</t>
  </si>
  <si>
    <t>12. Об'єкти, які виконуються в межах бюджетної програми/підпрограми за рахунок коштів бюджету розвитку у 2018 - 2022 роках:</t>
  </si>
  <si>
    <t>2019 рік (атверджено)</t>
  </si>
  <si>
    <t>Дебіторська заборгова-                            ність на 01.01.2019</t>
  </si>
  <si>
    <t>Очікувана дебіторська заборгова-                            ність на 01.01.2020</t>
  </si>
  <si>
    <t>С.М. Пекарчук</t>
  </si>
  <si>
    <t>Оплата інших енергоносіїв та інших комунальних послуг</t>
  </si>
  <si>
    <t>Програма забезпечення діяльності та виконання доручень виборців депутатами Чернігівської міської ради на 2019 рік</t>
  </si>
  <si>
    <t>Рішення Чернігівської міської ради від 29.11.2018 р № 36/УІІ-31</t>
  </si>
  <si>
    <t>214,,5</t>
  </si>
  <si>
    <t>кількість населення, які підписали декларації з лікарями первинної ланки КНП ЧМР</t>
  </si>
  <si>
    <t xml:space="preserve">  з лікарями первинної ланки міських дитячих поліклінік</t>
  </si>
  <si>
    <t xml:space="preserve">  з лікарями первинної ланки міських лікарень</t>
  </si>
  <si>
    <t>у тому числі:</t>
  </si>
  <si>
    <t>лікарів у т.ч.</t>
  </si>
  <si>
    <t xml:space="preserve">   первинної ланки міських лікарень</t>
  </si>
  <si>
    <t xml:space="preserve"> первинної ланки міських дитячих поліклінік</t>
  </si>
  <si>
    <t>середня кількість   населення на одного лікаря ПМД у міських лікарнях</t>
  </si>
  <si>
    <t>середня кількість   населення на одного лікаря ПМД у міських дитячих поліклініках</t>
  </si>
  <si>
    <t>звіти оперативної інформації</t>
  </si>
  <si>
    <t>розрахунок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</si>
</sst>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>
        <color indexed="63"/>
      </right>
      <top/>
      <bottom style="medium">
        <color indexed="8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/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/>
      <bottom style="medium"/>
    </border>
    <border>
      <left style="medium">
        <color indexed="8"/>
      </left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56" fillId="0" borderId="0" xfId="0" applyFont="1" applyAlignment="1">
      <alignment horizontal="right" vertical="center" indent="4"/>
    </xf>
    <xf numFmtId="0" fontId="57" fillId="0" borderId="0" xfId="0" applyFont="1" applyAlignment="1">
      <alignment/>
    </xf>
    <xf numFmtId="0" fontId="0" fillId="0" borderId="0" xfId="0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10" fillId="0" borderId="2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29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30" xfId="0" applyFont="1" applyBorder="1" applyAlignment="1">
      <alignment vertical="top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/>
    </xf>
    <xf numFmtId="0" fontId="6" fillId="0" borderId="34" xfId="0" applyFont="1" applyBorder="1" applyAlignment="1">
      <alignment vertical="top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/>
    </xf>
    <xf numFmtId="0" fontId="6" fillId="0" borderId="31" xfId="0" applyFont="1" applyBorder="1" applyAlignment="1">
      <alignment vertical="top" wrapText="1"/>
    </xf>
    <xf numFmtId="3" fontId="2" fillId="0" borderId="37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2" fillId="0" borderId="3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/>
      <protection locked="0"/>
    </xf>
    <xf numFmtId="3" fontId="10" fillId="0" borderId="15" xfId="0" applyNumberFormat="1" applyFont="1" applyFill="1" applyBorder="1" applyAlignment="1" applyProtection="1">
      <alignment horizontal="right"/>
      <protection locked="0"/>
    </xf>
    <xf numFmtId="3" fontId="10" fillId="0" borderId="38" xfId="0" applyNumberFormat="1" applyFont="1" applyFill="1" applyBorder="1" applyAlignment="1" applyProtection="1">
      <alignment horizontal="right"/>
      <protection locked="0"/>
    </xf>
    <xf numFmtId="3" fontId="10" fillId="0" borderId="21" xfId="0" applyNumberFormat="1" applyFont="1" applyFill="1" applyBorder="1" applyAlignment="1" applyProtection="1">
      <alignment horizontal="right"/>
      <protection locked="0"/>
    </xf>
    <xf numFmtId="3" fontId="10" fillId="0" borderId="13" xfId="0" applyNumberFormat="1" applyFont="1" applyFill="1" applyBorder="1" applyAlignment="1" applyProtection="1">
      <alignment horizontal="right"/>
      <protection/>
    </xf>
    <xf numFmtId="3" fontId="10" fillId="0" borderId="21" xfId="0" applyNumberFormat="1" applyFont="1" applyFill="1" applyBorder="1" applyAlignment="1" applyProtection="1">
      <alignment horizontal="right"/>
      <protection/>
    </xf>
    <xf numFmtId="3" fontId="10" fillId="0" borderId="32" xfId="0" applyNumberFormat="1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/>
      <protection/>
    </xf>
    <xf numFmtId="3" fontId="10" fillId="0" borderId="36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3" fontId="10" fillId="0" borderId="42" xfId="0" applyNumberFormat="1" applyFont="1" applyFill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3" fontId="10" fillId="0" borderId="13" xfId="0" applyNumberFormat="1" applyFont="1" applyFill="1" applyBorder="1" applyAlignment="1" applyProtection="1">
      <alignment horizontal="right"/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3" fontId="10" fillId="0" borderId="15" xfId="0" applyNumberFormat="1" applyFont="1" applyFill="1" applyBorder="1" applyAlignment="1" applyProtection="1">
      <alignment horizontal="right"/>
      <protection/>
    </xf>
    <xf numFmtId="3" fontId="10" fillId="0" borderId="38" xfId="0" applyNumberFormat="1" applyFont="1" applyFill="1" applyBorder="1" applyAlignment="1" applyProtection="1">
      <alignment horizontal="right"/>
      <protection/>
    </xf>
    <xf numFmtId="3" fontId="10" fillId="0" borderId="3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84" fontId="58" fillId="0" borderId="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7" fillId="0" borderId="24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center" wrapText="1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6" fillId="0" borderId="5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4" fontId="17" fillId="0" borderId="32" xfId="0" applyNumberFormat="1" applyFont="1" applyFill="1" applyBorder="1" applyAlignment="1">
      <alignment horizontal="right" vertical="top" wrapText="1"/>
    </xf>
    <xf numFmtId="4" fontId="17" fillId="0" borderId="13" xfId="0" applyNumberFormat="1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left" vertical="center" wrapText="1"/>
    </xf>
    <xf numFmtId="4" fontId="17" fillId="0" borderId="17" xfId="0" applyNumberFormat="1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horizontal="left" vertical="top" wrapText="1"/>
    </xf>
    <xf numFmtId="4" fontId="18" fillId="0" borderId="53" xfId="0" applyNumberFormat="1" applyFont="1" applyFill="1" applyBorder="1" applyAlignment="1">
      <alignment horizontal="right" vertical="center" wrapText="1"/>
    </xf>
    <xf numFmtId="4" fontId="18" fillId="0" borderId="54" xfId="0" applyNumberFormat="1" applyFont="1" applyFill="1" applyBorder="1" applyAlignment="1">
      <alignment horizontal="right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" fontId="18" fillId="0" borderId="55" xfId="0" applyNumberFormat="1" applyFont="1" applyFill="1" applyBorder="1" applyAlignment="1">
      <alignment horizontal="right" vertical="center" wrapText="1"/>
    </xf>
    <xf numFmtId="4" fontId="18" fillId="0" borderId="42" xfId="0" applyNumberFormat="1" applyFont="1" applyFill="1" applyBorder="1" applyAlignment="1">
      <alignment horizontal="right" vertical="center" wrapText="1"/>
    </xf>
    <xf numFmtId="4" fontId="19" fillId="0" borderId="4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5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31" xfId="0" applyFont="1" applyFill="1" applyBorder="1" applyAlignment="1" applyProtection="1">
      <alignment vertical="center" wrapText="1"/>
      <protection locked="0"/>
    </xf>
    <xf numFmtId="3" fontId="17" fillId="0" borderId="31" xfId="0" applyNumberFormat="1" applyFont="1" applyFill="1" applyBorder="1" applyAlignment="1" applyProtection="1">
      <alignment horizontal="right"/>
      <protection locked="0"/>
    </xf>
    <xf numFmtId="3" fontId="17" fillId="0" borderId="31" xfId="0" applyNumberFormat="1" applyFont="1" applyFill="1" applyBorder="1" applyAlignment="1" applyProtection="1">
      <alignment horizontal="right"/>
      <protection/>
    </xf>
    <xf numFmtId="3" fontId="11" fillId="0" borderId="31" xfId="0" applyNumberFormat="1" applyFont="1" applyFill="1" applyBorder="1" applyAlignment="1" applyProtection="1">
      <alignment horizontal="right"/>
      <protection/>
    </xf>
    <xf numFmtId="3" fontId="11" fillId="0" borderId="31" xfId="0" applyNumberFormat="1" applyFont="1" applyFill="1" applyBorder="1" applyAlignment="1" applyProtection="1">
      <alignment horizontal="right"/>
      <protection locked="0"/>
    </xf>
    <xf numFmtId="3" fontId="11" fillId="0" borderId="59" xfId="0" applyNumberFormat="1" applyFont="1" applyFill="1" applyBorder="1" applyAlignment="1" applyProtection="1">
      <alignment horizontal="right"/>
      <protection/>
    </xf>
    <xf numFmtId="3" fontId="11" fillId="0" borderId="60" xfId="0" applyNumberFormat="1" applyFont="1" applyFill="1" applyBorder="1" applyAlignment="1" applyProtection="1">
      <alignment horizontal="right"/>
      <protection locked="0"/>
    </xf>
    <xf numFmtId="0" fontId="0" fillId="0" borderId="46" xfId="0" applyBorder="1" applyAlignment="1">
      <alignment horizontal="center" vertical="top" wrapText="1"/>
    </xf>
    <xf numFmtId="0" fontId="11" fillId="0" borderId="32" xfId="0" applyFont="1" applyFill="1" applyBorder="1" applyAlignment="1" applyProtection="1">
      <alignment vertical="center" wrapText="1"/>
      <protection locked="0"/>
    </xf>
    <xf numFmtId="3" fontId="6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 applyProtection="1">
      <alignment vertical="center" wrapText="1"/>
      <protection locked="0"/>
    </xf>
    <xf numFmtId="3" fontId="11" fillId="0" borderId="21" xfId="0" applyNumberFormat="1" applyFont="1" applyFill="1" applyBorder="1" applyAlignment="1" applyProtection="1">
      <alignment horizontal="right"/>
      <protection/>
    </xf>
    <xf numFmtId="3" fontId="11" fillId="0" borderId="21" xfId="0" applyNumberFormat="1" applyFont="1" applyFill="1" applyBorder="1" applyAlignment="1" applyProtection="1">
      <alignment horizontal="right"/>
      <protection locked="0"/>
    </xf>
    <xf numFmtId="3" fontId="11" fillId="0" borderId="61" xfId="0" applyNumberFormat="1" applyFont="1" applyFill="1" applyBorder="1" applyAlignment="1" applyProtection="1">
      <alignment horizontal="right"/>
      <protection/>
    </xf>
    <xf numFmtId="3" fontId="11" fillId="0" borderId="55" xfId="0" applyNumberFormat="1" applyFont="1" applyFill="1" applyBorder="1" applyAlignment="1" applyProtection="1">
      <alignment horizontal="right"/>
      <protection locked="0"/>
    </xf>
    <xf numFmtId="3" fontId="17" fillId="0" borderId="21" xfId="0" applyNumberFormat="1" applyFont="1" applyFill="1" applyBorder="1" applyAlignment="1" applyProtection="1">
      <alignment horizontal="right"/>
      <protection/>
    </xf>
    <xf numFmtId="3" fontId="17" fillId="0" borderId="21" xfId="0" applyNumberFormat="1" applyFont="1" applyFill="1" applyBorder="1" applyAlignment="1" applyProtection="1">
      <alignment horizontal="right"/>
      <protection locked="0"/>
    </xf>
    <xf numFmtId="3" fontId="11" fillId="0" borderId="31" xfId="0" applyNumberFormat="1" applyFont="1" applyFill="1" applyBorder="1" applyAlignment="1" applyProtection="1">
      <alignment horizontal="left"/>
      <protection locked="0"/>
    </xf>
    <xf numFmtId="3" fontId="11" fillId="0" borderId="21" xfId="0" applyNumberFormat="1" applyFont="1" applyFill="1" applyBorder="1" applyAlignment="1" applyProtection="1">
      <alignment horizontal="left"/>
      <protection locked="0"/>
    </xf>
    <xf numFmtId="3" fontId="11" fillId="0" borderId="13" xfId="0" applyNumberFormat="1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 wrapText="1"/>
    </xf>
    <xf numFmtId="189" fontId="2" fillId="0" borderId="16" xfId="0" applyNumberFormat="1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49" fontId="59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11" fillId="33" borderId="31" xfId="0" applyFont="1" applyFill="1" applyBorder="1" applyAlignment="1" applyProtection="1">
      <alignment horizontal="left" vertical="center" wrapText="1"/>
      <protection locked="0"/>
    </xf>
    <xf numFmtId="0" fontId="11" fillId="33" borderId="32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3" fontId="11" fillId="0" borderId="31" xfId="0" applyNumberFormat="1" applyFont="1" applyFill="1" applyBorder="1" applyAlignment="1" applyProtection="1">
      <alignment horizontal="right"/>
      <protection/>
    </xf>
    <xf numFmtId="3" fontId="11" fillId="0" borderId="21" xfId="0" applyNumberFormat="1" applyFont="1" applyFill="1" applyBorder="1" applyAlignment="1" applyProtection="1">
      <alignment horizontal="right"/>
      <protection/>
    </xf>
    <xf numFmtId="0" fontId="6" fillId="0" borderId="7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conom\&#1056;&#1072;&#1073;&#1086;&#1095;&#1080;&#1081;%20&#1089;&#1090;&#1086;&#1083;\&#1052;&#1086;&#1080;%20&#1076;&#1086;&#1082;&#1091;&#1084;&#1077;&#1085;&#1090;&#1099;\&#1041;&#1070;&#1044;&#1046;&#1045;&#1058;&#1053;&#1048;&#1049;%20&#1047;&#1040;&#1055;&#1048;&#1058;%202014\&#1073;&#1102;&#1076;&#1078;&#1077;&#1090;&#1085;&#1080;&#1081;%20&#1079;&#1072;&#1087;&#1080;&#1090;%20&#1055;&#1062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3.1"/>
      <sheetName val="1 -3.2"/>
      <sheetName val="1-4"/>
      <sheetName val="1-5"/>
      <sheetName val="2 - 5.1"/>
      <sheetName val="2 - 5.2"/>
      <sheetName val="2 - 5.3"/>
      <sheetName val="2 - 5.4"/>
      <sheetName val="2 - 6.1"/>
      <sheetName val="2 - 6.2"/>
      <sheetName val="2 - 7.1"/>
      <sheetName val="2 - 7.2"/>
      <sheetName val="2 - 8"/>
      <sheetName val="2 - 9"/>
      <sheetName val="2 - 10.1"/>
      <sheetName val="2 - 10.2"/>
      <sheetName val="2 - 11.1"/>
      <sheetName val="2 - 11.2"/>
      <sheetName val="2 - 12.1"/>
      <sheetName val="2 - 12.2"/>
      <sheetName val="2 - 12.3"/>
      <sheetName val="2-12.4"/>
      <sheetName val="3 - 2.1"/>
      <sheetName val="3 - 2.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484"/>
  <sheetViews>
    <sheetView tabSelected="1" view="pageBreakPreview" zoomScale="75" zoomScaleSheetLayoutView="75" zoomScalePageLayoutView="0" workbookViewId="0" topLeftCell="A210">
      <selection activeCell="M214" sqref="M214"/>
    </sheetView>
  </sheetViews>
  <sheetFormatPr defaultColWidth="9.140625" defaultRowHeight="15"/>
  <cols>
    <col min="2" max="2" width="33.28125" style="0" customWidth="1"/>
    <col min="3" max="3" width="12.421875" style="0" customWidth="1"/>
    <col min="4" max="4" width="12.00390625" style="0" customWidth="1"/>
    <col min="5" max="5" width="15.421875" style="0" customWidth="1"/>
    <col min="6" max="6" width="12.421875" style="0" customWidth="1"/>
    <col min="7" max="7" width="12.7109375" style="0" bestFit="1" customWidth="1"/>
    <col min="8" max="8" width="13.140625" style="0" customWidth="1"/>
    <col min="9" max="9" width="10.8515625" style="0" customWidth="1"/>
    <col min="10" max="11" width="12.57421875" style="0" customWidth="1"/>
    <col min="12" max="12" width="11.28125" style="0" customWidth="1"/>
    <col min="13" max="13" width="10.28125" style="0" customWidth="1"/>
    <col min="14" max="14" width="12.8515625" style="0" customWidth="1"/>
    <col min="15" max="16" width="8.7109375" style="0" customWidth="1"/>
  </cols>
  <sheetData>
    <row r="2" spans="3:10" ht="15.75" customHeight="1">
      <c r="C2" s="2"/>
      <c r="D2" s="2"/>
      <c r="E2" s="2"/>
      <c r="F2" s="2"/>
      <c r="G2" s="2"/>
      <c r="H2" s="272" t="s">
        <v>0</v>
      </c>
      <c r="I2" s="272"/>
      <c r="J2" s="272"/>
    </row>
    <row r="3" spans="3:10" ht="15.75" customHeight="1">
      <c r="C3" s="2"/>
      <c r="D3" s="2"/>
      <c r="E3" s="2"/>
      <c r="F3" s="2"/>
      <c r="G3" s="2"/>
      <c r="H3" s="272" t="s">
        <v>1</v>
      </c>
      <c r="I3" s="272"/>
      <c r="J3" s="272"/>
    </row>
    <row r="4" spans="3:10" ht="15.75" customHeight="1">
      <c r="C4" s="2"/>
      <c r="D4" s="2"/>
      <c r="E4" s="2"/>
      <c r="F4" s="2"/>
      <c r="G4" s="2"/>
      <c r="H4" s="272" t="s">
        <v>2</v>
      </c>
      <c r="I4" s="272"/>
      <c r="J4" s="272"/>
    </row>
    <row r="5" spans="1:10" ht="15.75">
      <c r="A5" s="1"/>
      <c r="B5" s="1"/>
      <c r="C5" s="2"/>
      <c r="D5" s="2"/>
      <c r="E5" s="2"/>
      <c r="F5" s="2"/>
      <c r="G5" s="2"/>
      <c r="H5" s="272" t="s">
        <v>7</v>
      </c>
      <c r="I5" s="272"/>
      <c r="J5" s="272"/>
    </row>
    <row r="6" spans="1:10" ht="15.75">
      <c r="A6" s="2"/>
      <c r="B6" s="2"/>
      <c r="C6" s="2"/>
      <c r="D6" s="2"/>
      <c r="E6" s="2"/>
      <c r="F6" s="2"/>
      <c r="G6" s="2"/>
      <c r="H6" s="272" t="s">
        <v>10</v>
      </c>
      <c r="I6" s="272"/>
      <c r="J6" s="272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76" t="s">
        <v>56</v>
      </c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5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5.5" customHeight="1">
      <c r="A11" s="277" t="s">
        <v>218</v>
      </c>
      <c r="B11" s="277"/>
      <c r="C11" s="277"/>
      <c r="D11" s="277"/>
      <c r="E11" s="277"/>
      <c r="F11" s="277"/>
      <c r="G11" s="273" t="s">
        <v>217</v>
      </c>
      <c r="H11" s="273"/>
      <c r="I11" s="273" t="s">
        <v>213</v>
      </c>
      <c r="J11" s="273"/>
    </row>
    <row r="12" spans="1:10" ht="66" customHeight="1">
      <c r="A12" s="274" t="s">
        <v>13</v>
      </c>
      <c r="B12" s="274"/>
      <c r="C12" s="274"/>
      <c r="D12" s="274"/>
      <c r="E12" s="274"/>
      <c r="F12" s="274"/>
      <c r="G12" s="275" t="s">
        <v>72</v>
      </c>
      <c r="H12" s="275"/>
      <c r="I12" s="275" t="s">
        <v>70</v>
      </c>
      <c r="J12" s="275"/>
    </row>
    <row r="13" spans="1:10" ht="18.75" customHeight="1">
      <c r="A13" s="4"/>
      <c r="B13" s="4"/>
      <c r="C13" s="4"/>
      <c r="D13" s="4"/>
      <c r="E13" s="4"/>
      <c r="F13" s="4"/>
      <c r="G13" s="5"/>
      <c r="H13" s="5"/>
      <c r="I13" s="5"/>
      <c r="J13" s="5"/>
    </row>
    <row r="14" spans="1:10" ht="18.75" customHeight="1">
      <c r="A14" s="277" t="s">
        <v>219</v>
      </c>
      <c r="B14" s="277"/>
      <c r="C14" s="277"/>
      <c r="D14" s="277"/>
      <c r="E14" s="277"/>
      <c r="F14" s="277"/>
      <c r="G14" s="433">
        <v>71</v>
      </c>
      <c r="H14" s="433"/>
      <c r="I14" s="433">
        <v>2013308</v>
      </c>
      <c r="J14" s="433"/>
    </row>
    <row r="15" spans="1:10" ht="66.75" customHeight="1">
      <c r="A15" s="274" t="s">
        <v>14</v>
      </c>
      <c r="B15" s="274"/>
      <c r="C15" s="274"/>
      <c r="D15" s="274"/>
      <c r="E15" s="274"/>
      <c r="F15" s="274"/>
      <c r="G15" s="275" t="s">
        <v>73</v>
      </c>
      <c r="H15" s="275"/>
      <c r="I15" s="275" t="s">
        <v>70</v>
      </c>
      <c r="J15" s="275"/>
    </row>
    <row r="16" spans="1:10" ht="109.5" customHeight="1">
      <c r="A16" s="277" t="s">
        <v>220</v>
      </c>
      <c r="B16" s="277"/>
      <c r="C16" s="433" t="s">
        <v>214</v>
      </c>
      <c r="D16" s="433"/>
      <c r="E16" s="433" t="s">
        <v>221</v>
      </c>
      <c r="F16" s="433"/>
      <c r="G16" s="434" t="s">
        <v>222</v>
      </c>
      <c r="H16" s="434"/>
      <c r="I16" s="433">
        <v>25201100000</v>
      </c>
      <c r="J16" s="433"/>
    </row>
    <row r="17" spans="1:10" ht="66.75" customHeight="1">
      <c r="A17" s="435" t="s">
        <v>75</v>
      </c>
      <c r="B17" s="435"/>
      <c r="C17" s="435" t="s">
        <v>76</v>
      </c>
      <c r="D17" s="435"/>
      <c r="E17" s="435" t="s">
        <v>77</v>
      </c>
      <c r="F17" s="435"/>
      <c r="G17" s="275" t="s">
        <v>74</v>
      </c>
      <c r="H17" s="275"/>
      <c r="I17" s="275" t="s">
        <v>71</v>
      </c>
      <c r="J17" s="275"/>
    </row>
    <row r="18" ht="15">
      <c r="A18" s="21"/>
    </row>
    <row r="19" spans="1:14" ht="15.75" customHeight="1">
      <c r="A19" s="315" t="s">
        <v>223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</row>
    <row r="20" ht="9.75" customHeight="1">
      <c r="A20" s="21"/>
    </row>
    <row r="21" spans="1:14" ht="15.75" customHeight="1">
      <c r="A21" s="315" t="s">
        <v>82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</row>
    <row r="22" ht="9" customHeight="1">
      <c r="A22" s="21"/>
    </row>
    <row r="23" spans="1:14" ht="15" customHeight="1">
      <c r="A23" s="315" t="s">
        <v>78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</row>
    <row r="24" spans="1:1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6" ht="15" customHeight="1">
      <c r="A25" s="315" t="s">
        <v>83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</row>
    <row r="26" spans="1:16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7"/>
      <c r="M26" s="7"/>
      <c r="N26" s="7"/>
      <c r="O26" s="7"/>
      <c r="P26" s="7"/>
    </row>
    <row r="27" spans="1:16" ht="15" customHeight="1">
      <c r="A27" s="315" t="s">
        <v>84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7"/>
      <c r="O27" s="7"/>
      <c r="P27" s="7"/>
    </row>
    <row r="28" ht="15">
      <c r="A28" s="21"/>
    </row>
    <row r="29" spans="1:14" ht="15.75" customHeight="1">
      <c r="A29" s="315" t="s">
        <v>85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</row>
    <row r="30" spans="1:16" ht="135.75" customHeight="1">
      <c r="A30" s="317" t="s">
        <v>224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22"/>
      <c r="P30" s="22"/>
    </row>
    <row r="31" ht="15.75" customHeight="1">
      <c r="A31" s="21"/>
    </row>
    <row r="32" spans="1:14" ht="15.75" customHeight="1">
      <c r="A32" s="315" t="s">
        <v>86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</row>
    <row r="33" spans="1:14" ht="15.75" customHeight="1">
      <c r="A33" s="315" t="s">
        <v>225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</row>
    <row r="34" ht="9" customHeight="1" thickBot="1">
      <c r="N34" s="23" t="s">
        <v>12</v>
      </c>
    </row>
    <row r="35" spans="1:14" ht="15.75" customHeight="1" thickBot="1">
      <c r="A35" s="318" t="s">
        <v>15</v>
      </c>
      <c r="B35" s="318" t="s">
        <v>3</v>
      </c>
      <c r="C35" s="321" t="s">
        <v>52</v>
      </c>
      <c r="D35" s="322"/>
      <c r="E35" s="322"/>
      <c r="F35" s="323"/>
      <c r="G35" s="321" t="s">
        <v>53</v>
      </c>
      <c r="H35" s="322"/>
      <c r="I35" s="322"/>
      <c r="J35" s="323"/>
      <c r="K35" s="321" t="s">
        <v>54</v>
      </c>
      <c r="L35" s="322"/>
      <c r="M35" s="322"/>
      <c r="N35" s="323"/>
    </row>
    <row r="36" spans="1:14" ht="17.25" customHeight="1">
      <c r="A36" s="319"/>
      <c r="B36" s="319"/>
      <c r="C36" s="27" t="s">
        <v>87</v>
      </c>
      <c r="D36" s="27" t="s">
        <v>88</v>
      </c>
      <c r="E36" s="324" t="s">
        <v>89</v>
      </c>
      <c r="F36" s="27" t="s">
        <v>90</v>
      </c>
      <c r="G36" s="27" t="s">
        <v>87</v>
      </c>
      <c r="H36" s="27" t="s">
        <v>88</v>
      </c>
      <c r="I36" s="324" t="s">
        <v>89</v>
      </c>
      <c r="J36" s="27" t="s">
        <v>90</v>
      </c>
      <c r="K36" s="27" t="s">
        <v>87</v>
      </c>
      <c r="L36" s="27" t="s">
        <v>88</v>
      </c>
      <c r="M36" s="324" t="s">
        <v>89</v>
      </c>
      <c r="N36" s="27" t="s">
        <v>90</v>
      </c>
    </row>
    <row r="37" spans="1:14" ht="23.25" customHeight="1" thickBot="1">
      <c r="A37" s="320"/>
      <c r="B37" s="320"/>
      <c r="C37" s="28" t="s">
        <v>91</v>
      </c>
      <c r="D37" s="29" t="s">
        <v>91</v>
      </c>
      <c r="E37" s="325"/>
      <c r="F37" s="29" t="s">
        <v>92</v>
      </c>
      <c r="G37" s="29" t="s">
        <v>91</v>
      </c>
      <c r="H37" s="29" t="s">
        <v>91</v>
      </c>
      <c r="I37" s="325"/>
      <c r="J37" s="29" t="s">
        <v>93</v>
      </c>
      <c r="K37" s="29" t="s">
        <v>91</v>
      </c>
      <c r="L37" s="29" t="s">
        <v>91</v>
      </c>
      <c r="M37" s="325"/>
      <c r="N37" s="29" t="s">
        <v>94</v>
      </c>
    </row>
    <row r="38" spans="1:14" ht="15.75" thickBot="1">
      <c r="A38" s="29">
        <v>1</v>
      </c>
      <c r="B38" s="29">
        <v>2</v>
      </c>
      <c r="C38" s="29">
        <v>3</v>
      </c>
      <c r="D38" s="29">
        <v>4</v>
      </c>
      <c r="E38" s="27">
        <v>5</v>
      </c>
      <c r="F38" s="29">
        <v>6</v>
      </c>
      <c r="G38" s="29">
        <v>7</v>
      </c>
      <c r="H38" s="29">
        <v>8</v>
      </c>
      <c r="I38" s="29">
        <v>9</v>
      </c>
      <c r="J38" s="29">
        <v>10</v>
      </c>
      <c r="K38" s="29">
        <v>11</v>
      </c>
      <c r="L38" s="29">
        <v>12</v>
      </c>
      <c r="M38" s="29">
        <v>13</v>
      </c>
      <c r="N38" s="29">
        <v>14</v>
      </c>
    </row>
    <row r="39" spans="1:14" ht="28.5" customHeight="1" thickBot="1">
      <c r="A39" s="29"/>
      <c r="B39" s="30" t="s">
        <v>18</v>
      </c>
      <c r="C39" s="31">
        <v>42092352.94</v>
      </c>
      <c r="D39" s="32" t="s">
        <v>19</v>
      </c>
      <c r="E39" s="33"/>
      <c r="F39" s="34">
        <f>C39</f>
        <v>42092352.94</v>
      </c>
      <c r="G39" s="35">
        <v>4075716</v>
      </c>
      <c r="H39" s="34" t="s">
        <v>19</v>
      </c>
      <c r="I39" s="34" t="s">
        <v>19</v>
      </c>
      <c r="J39" s="34">
        <f>G39</f>
        <v>4075716</v>
      </c>
      <c r="K39" s="36">
        <v>3119800</v>
      </c>
      <c r="L39" s="36" t="s">
        <v>19</v>
      </c>
      <c r="M39" s="36" t="s">
        <v>19</v>
      </c>
      <c r="N39" s="36">
        <f>K39</f>
        <v>3119800</v>
      </c>
    </row>
    <row r="40" spans="1:14" ht="42" customHeight="1" thickBot="1">
      <c r="A40" s="27"/>
      <c r="B40" s="37" t="s">
        <v>21</v>
      </c>
      <c r="C40" s="38" t="s">
        <v>19</v>
      </c>
      <c r="D40" s="39">
        <f>D41+D42+D43+D44</f>
        <v>0</v>
      </c>
      <c r="E40" s="40"/>
      <c r="F40" s="41">
        <f aca="true" t="shared" si="0" ref="F40:F46">D40</f>
        <v>0</v>
      </c>
      <c r="G40" s="11" t="s">
        <v>19</v>
      </c>
      <c r="H40" s="42">
        <f>H41+H42+H43+H44</f>
        <v>0</v>
      </c>
      <c r="I40" s="41"/>
      <c r="J40" s="41">
        <f>H40</f>
        <v>0</v>
      </c>
      <c r="K40" s="43" t="s">
        <v>19</v>
      </c>
      <c r="L40" s="42">
        <f>L41+L42+L43+L44</f>
        <v>0</v>
      </c>
      <c r="M40" s="43"/>
      <c r="N40" s="36">
        <f>L40</f>
        <v>0</v>
      </c>
    </row>
    <row r="41" spans="1:14" ht="42" customHeight="1" thickBot="1">
      <c r="A41" s="44">
        <v>25010100</v>
      </c>
      <c r="B41" s="45" t="s">
        <v>95</v>
      </c>
      <c r="C41" s="46"/>
      <c r="D41" s="39"/>
      <c r="E41" s="47"/>
      <c r="F41" s="48">
        <f t="shared" si="0"/>
        <v>0</v>
      </c>
      <c r="G41" s="49"/>
      <c r="H41" s="42"/>
      <c r="I41" s="50"/>
      <c r="J41" s="47">
        <f>H41</f>
        <v>0</v>
      </c>
      <c r="K41" s="51"/>
      <c r="L41" s="51"/>
      <c r="M41" s="52"/>
      <c r="N41" s="36">
        <f>L41</f>
        <v>0</v>
      </c>
    </row>
    <row r="42" spans="1:14" ht="32.25" customHeight="1" thickBot="1">
      <c r="A42" s="53">
        <v>25010200</v>
      </c>
      <c r="B42" s="54" t="s">
        <v>96</v>
      </c>
      <c r="C42" s="38"/>
      <c r="D42" s="55"/>
      <c r="E42" s="56"/>
      <c r="F42" s="41">
        <f t="shared" si="0"/>
        <v>0</v>
      </c>
      <c r="G42" s="57"/>
      <c r="H42" s="47"/>
      <c r="I42" s="34"/>
      <c r="J42" s="41">
        <f>H42</f>
        <v>0</v>
      </c>
      <c r="K42" s="36"/>
      <c r="L42" s="36"/>
      <c r="M42" s="58"/>
      <c r="N42" s="36">
        <f>L42</f>
        <v>0</v>
      </c>
    </row>
    <row r="43" spans="1:14" ht="30" customHeight="1" thickBot="1">
      <c r="A43" s="59">
        <v>25010300</v>
      </c>
      <c r="B43" s="60" t="s">
        <v>97</v>
      </c>
      <c r="C43" s="16"/>
      <c r="D43" s="61"/>
      <c r="E43" s="47"/>
      <c r="F43" s="48">
        <f t="shared" si="0"/>
        <v>0</v>
      </c>
      <c r="G43" s="38"/>
      <c r="H43" s="40"/>
      <c r="I43" s="62"/>
      <c r="J43" s="47">
        <f>H43</f>
        <v>0</v>
      </c>
      <c r="K43" s="36"/>
      <c r="L43" s="36"/>
      <c r="M43" s="58"/>
      <c r="N43" s="36">
        <f>L43</f>
        <v>0</v>
      </c>
    </row>
    <row r="44" spans="1:14" ht="42" customHeight="1" thickBot="1">
      <c r="A44" s="53">
        <v>25010400</v>
      </c>
      <c r="B44" s="63" t="s">
        <v>98</v>
      </c>
      <c r="C44" s="12"/>
      <c r="D44" s="55"/>
      <c r="E44" s="40"/>
      <c r="F44" s="41">
        <f t="shared" si="0"/>
        <v>0</v>
      </c>
      <c r="G44" s="64"/>
      <c r="H44" s="47"/>
      <c r="I44" s="48"/>
      <c r="J44" s="41">
        <f>H44</f>
        <v>0</v>
      </c>
      <c r="K44" s="43"/>
      <c r="L44" s="43"/>
      <c r="M44" s="65"/>
      <c r="N44" s="36">
        <f>L44</f>
        <v>0</v>
      </c>
    </row>
    <row r="45" spans="1:14" ht="21" customHeight="1" thickBot="1">
      <c r="A45" s="66">
        <v>25020100</v>
      </c>
      <c r="B45" s="67" t="s">
        <v>99</v>
      </c>
      <c r="C45" s="64"/>
      <c r="D45" s="55">
        <v>26514.22</v>
      </c>
      <c r="E45" s="47"/>
      <c r="F45" s="48">
        <f t="shared" si="0"/>
        <v>26514.22</v>
      </c>
      <c r="G45" s="57"/>
      <c r="H45" s="47"/>
      <c r="I45" s="48"/>
      <c r="J45" s="68"/>
      <c r="K45" s="69"/>
      <c r="L45" s="69"/>
      <c r="M45" s="70"/>
      <c r="N45" s="36"/>
    </row>
    <row r="46" spans="1:14" ht="31.5" customHeight="1" thickBot="1">
      <c r="A46" s="29">
        <v>602400</v>
      </c>
      <c r="B46" s="30" t="s">
        <v>22</v>
      </c>
      <c r="C46" s="10" t="s">
        <v>19</v>
      </c>
      <c r="D46" s="71">
        <v>2686041.22</v>
      </c>
      <c r="E46" s="56">
        <v>2686041.22</v>
      </c>
      <c r="F46" s="34">
        <f t="shared" si="0"/>
        <v>2686041.22</v>
      </c>
      <c r="G46" s="10" t="s">
        <v>19</v>
      </c>
      <c r="H46" s="34">
        <v>0</v>
      </c>
      <c r="I46" s="34">
        <v>0</v>
      </c>
      <c r="J46" s="34">
        <f>H46</f>
        <v>0</v>
      </c>
      <c r="K46" s="36" t="s">
        <v>19</v>
      </c>
      <c r="L46" s="36">
        <v>0</v>
      </c>
      <c r="M46" s="36">
        <v>0</v>
      </c>
      <c r="N46" s="36">
        <f>L46</f>
        <v>0</v>
      </c>
    </row>
    <row r="47" spans="1:14" ht="15.75" thickBot="1">
      <c r="A47" s="29"/>
      <c r="B47" s="30" t="s">
        <v>20</v>
      </c>
      <c r="C47" s="29" t="s">
        <v>19</v>
      </c>
      <c r="D47" s="29"/>
      <c r="E47" s="29"/>
      <c r="F47" s="29"/>
      <c r="G47" s="29" t="s">
        <v>19</v>
      </c>
      <c r="H47" s="72"/>
      <c r="I47" s="72"/>
      <c r="J47" s="72"/>
      <c r="K47" s="72" t="s">
        <v>19</v>
      </c>
      <c r="L47" s="72"/>
      <c r="M47" s="72"/>
      <c r="N47" s="72"/>
    </row>
    <row r="48" spans="1:14" s="6" customFormat="1" ht="16.5" thickBot="1">
      <c r="A48" s="10"/>
      <c r="B48" s="14" t="s">
        <v>80</v>
      </c>
      <c r="C48" s="34">
        <f aca="true" t="shared" si="1" ref="C48:M48">SUM(C39:C47)</f>
        <v>42092352.94</v>
      </c>
      <c r="D48" s="34">
        <f>D40+D45+D46</f>
        <v>2712555.4400000004</v>
      </c>
      <c r="E48" s="34">
        <f>E40+E45+E46</f>
        <v>2686041.22</v>
      </c>
      <c r="F48" s="34">
        <f>F39+F40+F45+F46</f>
        <v>44804908.379999995</v>
      </c>
      <c r="G48" s="34">
        <f t="shared" si="1"/>
        <v>4075716</v>
      </c>
      <c r="H48" s="34">
        <f>H40+H45+H46</f>
        <v>0</v>
      </c>
      <c r="I48" s="34">
        <f t="shared" si="1"/>
        <v>0</v>
      </c>
      <c r="J48" s="34">
        <f>J39+J40+J46</f>
        <v>4075716</v>
      </c>
      <c r="K48" s="34">
        <f t="shared" si="1"/>
        <v>3119800</v>
      </c>
      <c r="L48" s="34">
        <f>L40+L45+L46</f>
        <v>0</v>
      </c>
      <c r="M48" s="34">
        <f t="shared" si="1"/>
        <v>0</v>
      </c>
      <c r="N48" s="34">
        <f>N39+N40+N46</f>
        <v>3119800</v>
      </c>
    </row>
    <row r="49" ht="9" customHeight="1"/>
    <row r="50" spans="1:14" ht="15.75" customHeight="1">
      <c r="A50" s="315" t="s">
        <v>226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</row>
    <row r="51" spans="1:14" ht="12" customHeight="1" thickBot="1">
      <c r="A51" s="73"/>
      <c r="M51" s="326" t="s">
        <v>12</v>
      </c>
      <c r="N51" s="326"/>
    </row>
    <row r="52" spans="1:14" ht="16.5" customHeight="1" thickBot="1">
      <c r="A52" s="318" t="s">
        <v>15</v>
      </c>
      <c r="B52" s="308" t="s">
        <v>3</v>
      </c>
      <c r="C52" s="302"/>
      <c r="D52" s="302"/>
      <c r="E52" s="302"/>
      <c r="F52" s="303"/>
      <c r="G52" s="327" t="s">
        <v>11</v>
      </c>
      <c r="H52" s="328"/>
      <c r="I52" s="328"/>
      <c r="J52" s="329"/>
      <c r="K52" s="330" t="s">
        <v>55</v>
      </c>
      <c r="L52" s="328"/>
      <c r="M52" s="328"/>
      <c r="N52" s="331"/>
    </row>
    <row r="53" spans="1:14" ht="21.75" customHeight="1">
      <c r="A53" s="319"/>
      <c r="B53" s="309"/>
      <c r="C53" s="304"/>
      <c r="D53" s="304"/>
      <c r="E53" s="304"/>
      <c r="F53" s="305"/>
      <c r="G53" s="11" t="s">
        <v>87</v>
      </c>
      <c r="H53" s="11" t="s">
        <v>88</v>
      </c>
      <c r="I53" s="332" t="s">
        <v>89</v>
      </c>
      <c r="J53" s="11" t="s">
        <v>90</v>
      </c>
      <c r="K53" s="11" t="s">
        <v>87</v>
      </c>
      <c r="L53" s="11" t="s">
        <v>88</v>
      </c>
      <c r="M53" s="332" t="s">
        <v>89</v>
      </c>
      <c r="N53" s="76" t="s">
        <v>90</v>
      </c>
    </row>
    <row r="54" spans="1:14" ht="22.5" customHeight="1" thickBot="1">
      <c r="A54" s="320"/>
      <c r="B54" s="310"/>
      <c r="C54" s="306"/>
      <c r="D54" s="306"/>
      <c r="E54" s="306"/>
      <c r="F54" s="307"/>
      <c r="G54" s="10" t="s">
        <v>91</v>
      </c>
      <c r="H54" s="10" t="s">
        <v>91</v>
      </c>
      <c r="I54" s="333"/>
      <c r="J54" s="10" t="s">
        <v>92</v>
      </c>
      <c r="K54" s="10" t="s">
        <v>91</v>
      </c>
      <c r="L54" s="10" t="s">
        <v>91</v>
      </c>
      <c r="M54" s="333"/>
      <c r="N54" s="78" t="s">
        <v>93</v>
      </c>
    </row>
    <row r="55" spans="1:14" ht="16.5" thickBot="1">
      <c r="A55" s="9">
        <v>1</v>
      </c>
      <c r="B55" s="314">
        <v>2</v>
      </c>
      <c r="C55" s="296"/>
      <c r="D55" s="296"/>
      <c r="E55" s="296"/>
      <c r="F55" s="297"/>
      <c r="G55" s="10">
        <v>3</v>
      </c>
      <c r="H55" s="10">
        <v>4</v>
      </c>
      <c r="I55" s="10">
        <v>5</v>
      </c>
      <c r="J55" s="10">
        <v>6</v>
      </c>
      <c r="K55" s="10">
        <v>7</v>
      </c>
      <c r="L55" s="10">
        <v>8</v>
      </c>
      <c r="M55" s="13">
        <v>9</v>
      </c>
      <c r="N55" s="12">
        <v>10</v>
      </c>
    </row>
    <row r="56" spans="1:14" s="86" customFormat="1" ht="16.5" customHeight="1" thickBot="1">
      <c r="A56" s="80"/>
      <c r="B56" s="334" t="s">
        <v>18</v>
      </c>
      <c r="C56" s="335"/>
      <c r="D56" s="335"/>
      <c r="E56" s="335"/>
      <c r="F56" s="336"/>
      <c r="G56" s="81">
        <v>3297629</v>
      </c>
      <c r="H56" s="82" t="s">
        <v>19</v>
      </c>
      <c r="I56" s="82"/>
      <c r="J56" s="36">
        <f>G56</f>
        <v>3297629</v>
      </c>
      <c r="K56" s="36">
        <v>3472403</v>
      </c>
      <c r="L56" s="83" t="s">
        <v>19</v>
      </c>
      <c r="M56" s="84"/>
      <c r="N56" s="85">
        <f>K56</f>
        <v>3472403</v>
      </c>
    </row>
    <row r="57" spans="1:14" ht="15" customHeight="1" thickBot="1">
      <c r="A57" s="9"/>
      <c r="B57" s="337" t="s">
        <v>21</v>
      </c>
      <c r="C57" s="338"/>
      <c r="D57" s="338"/>
      <c r="E57" s="338"/>
      <c r="F57" s="339"/>
      <c r="G57" s="10" t="s">
        <v>19</v>
      </c>
      <c r="H57" s="34"/>
      <c r="I57" s="15"/>
      <c r="J57" s="34">
        <f>H57</f>
        <v>0</v>
      </c>
      <c r="K57" s="10" t="s">
        <v>19</v>
      </c>
      <c r="L57" s="34"/>
      <c r="M57" s="89"/>
      <c r="N57" s="90">
        <f>L57</f>
        <v>0</v>
      </c>
    </row>
    <row r="58" spans="1:14" ht="15" customHeight="1" thickBot="1">
      <c r="A58" s="44">
        <v>25010100</v>
      </c>
      <c r="B58" s="340" t="s">
        <v>95</v>
      </c>
      <c r="C58" s="341"/>
      <c r="D58" s="341"/>
      <c r="E58" s="341"/>
      <c r="F58" s="342"/>
      <c r="G58" s="10"/>
      <c r="H58" s="91"/>
      <c r="I58" s="15"/>
      <c r="J58" s="34">
        <f>G58+H58</f>
        <v>0</v>
      </c>
      <c r="K58" s="10"/>
      <c r="L58" s="91"/>
      <c r="M58" s="89"/>
      <c r="N58" s="90">
        <f>K58+L58</f>
        <v>0</v>
      </c>
    </row>
    <row r="59" spans="1:14" ht="15" customHeight="1" thickBot="1">
      <c r="A59" s="53">
        <v>25010200</v>
      </c>
      <c r="B59" s="343" t="s">
        <v>96</v>
      </c>
      <c r="C59" s="344"/>
      <c r="D59" s="344"/>
      <c r="E59" s="344"/>
      <c r="F59" s="345"/>
      <c r="G59" s="10"/>
      <c r="H59" s="92"/>
      <c r="I59" s="15"/>
      <c r="J59" s="34">
        <f>G59+H59</f>
        <v>0</v>
      </c>
      <c r="K59" s="10"/>
      <c r="L59" s="92"/>
      <c r="M59" s="89"/>
      <c r="N59" s="90">
        <f>K59+L59</f>
        <v>0</v>
      </c>
    </row>
    <row r="60" spans="1:14" ht="15" customHeight="1" thickBot="1">
      <c r="A60" s="59">
        <v>25010300</v>
      </c>
      <c r="B60" s="346" t="s">
        <v>97</v>
      </c>
      <c r="C60" s="347"/>
      <c r="D60" s="347"/>
      <c r="E60" s="347"/>
      <c r="F60" s="348"/>
      <c r="G60" s="10"/>
      <c r="H60" s="93"/>
      <c r="I60" s="15"/>
      <c r="J60" s="34">
        <f>G60+H60</f>
        <v>0</v>
      </c>
      <c r="K60" s="10"/>
      <c r="L60" s="93"/>
      <c r="M60" s="89"/>
      <c r="N60" s="90">
        <f>K60+L60</f>
        <v>0</v>
      </c>
    </row>
    <row r="61" spans="1:14" ht="15" customHeight="1" thickBot="1">
      <c r="A61" s="53">
        <v>25010400</v>
      </c>
      <c r="B61" s="343" t="s">
        <v>98</v>
      </c>
      <c r="C61" s="344"/>
      <c r="D61" s="344"/>
      <c r="E61" s="344"/>
      <c r="F61" s="345"/>
      <c r="G61" s="13"/>
      <c r="H61" s="85"/>
      <c r="I61" s="15"/>
      <c r="J61" s="34">
        <f>G61+H61</f>
        <v>0</v>
      </c>
      <c r="K61" s="13"/>
      <c r="L61" s="85"/>
      <c r="M61" s="89"/>
      <c r="N61" s="90">
        <f>K61+L61</f>
        <v>0</v>
      </c>
    </row>
    <row r="62" spans="1:14" ht="15" customHeight="1" thickBot="1">
      <c r="A62" s="66">
        <v>25020100</v>
      </c>
      <c r="B62" s="349" t="s">
        <v>99</v>
      </c>
      <c r="C62" s="344"/>
      <c r="D62" s="344"/>
      <c r="E62" s="344"/>
      <c r="F62" s="345"/>
      <c r="G62" s="10"/>
      <c r="H62" s="34"/>
      <c r="I62" s="15"/>
      <c r="J62" s="34"/>
      <c r="K62" s="10"/>
      <c r="L62" s="34"/>
      <c r="M62" s="89"/>
      <c r="N62" s="90"/>
    </row>
    <row r="63" spans="1:14" ht="16.5" customHeight="1" thickBot="1">
      <c r="A63" s="29">
        <v>602400</v>
      </c>
      <c r="B63" s="337" t="s">
        <v>22</v>
      </c>
      <c r="C63" s="338"/>
      <c r="D63" s="338"/>
      <c r="E63" s="338"/>
      <c r="F63" s="339"/>
      <c r="G63" s="10" t="s">
        <v>19</v>
      </c>
      <c r="H63" s="34">
        <v>0</v>
      </c>
      <c r="I63" s="34">
        <v>0</v>
      </c>
      <c r="J63" s="34">
        <f>H63</f>
        <v>0</v>
      </c>
      <c r="K63" s="10" t="s">
        <v>19</v>
      </c>
      <c r="L63" s="34">
        <v>0</v>
      </c>
      <c r="M63" s="34">
        <v>0</v>
      </c>
      <c r="N63" s="94">
        <f>L63</f>
        <v>0</v>
      </c>
    </row>
    <row r="64" spans="1:14" ht="16.5" thickBot="1">
      <c r="A64" s="9"/>
      <c r="B64" s="337" t="s">
        <v>20</v>
      </c>
      <c r="C64" s="338"/>
      <c r="D64" s="338"/>
      <c r="E64" s="338"/>
      <c r="F64" s="339"/>
      <c r="G64" s="10" t="s">
        <v>19</v>
      </c>
      <c r="H64" s="34"/>
      <c r="I64" s="15"/>
      <c r="J64" s="34"/>
      <c r="K64" s="10" t="s">
        <v>19</v>
      </c>
      <c r="L64" s="95"/>
      <c r="M64" s="89"/>
      <c r="N64" s="94"/>
    </row>
    <row r="65" spans="1:14" ht="16.5" thickBot="1">
      <c r="A65" s="9"/>
      <c r="B65" s="337" t="s">
        <v>80</v>
      </c>
      <c r="C65" s="338"/>
      <c r="D65" s="338"/>
      <c r="E65" s="338"/>
      <c r="F65" s="339"/>
      <c r="G65" s="15">
        <f aca="true" t="shared" si="2" ref="G65:M65">SUM(G56:G64)</f>
        <v>3297629</v>
      </c>
      <c r="H65" s="15">
        <f>H57+H63</f>
        <v>0</v>
      </c>
      <c r="I65" s="15">
        <f t="shared" si="2"/>
        <v>0</v>
      </c>
      <c r="J65" s="15">
        <f>J56+J57+J63</f>
        <v>3297629</v>
      </c>
      <c r="K65" s="96">
        <f t="shared" si="2"/>
        <v>3472403</v>
      </c>
      <c r="L65" s="15">
        <f>L57+L63</f>
        <v>0</v>
      </c>
      <c r="M65" s="15">
        <f t="shared" si="2"/>
        <v>0</v>
      </c>
      <c r="N65" s="15">
        <f>N56+N57+N63</f>
        <v>3472403</v>
      </c>
    </row>
    <row r="66" ht="16.5" customHeight="1">
      <c r="A66" s="19"/>
    </row>
    <row r="67" spans="1:14" ht="15.75" customHeight="1">
      <c r="A67" s="315" t="s">
        <v>23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</row>
    <row r="68" ht="15">
      <c r="A68" s="21"/>
    </row>
    <row r="69" spans="1:14" ht="15.75" customHeight="1" thickBot="1">
      <c r="A69" s="315" t="s">
        <v>227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</row>
    <row r="70" spans="1:14" ht="15.75" customHeight="1" thickBot="1">
      <c r="A70" s="318" t="s">
        <v>24</v>
      </c>
      <c r="B70" s="318" t="s">
        <v>3</v>
      </c>
      <c r="C70" s="321" t="s">
        <v>52</v>
      </c>
      <c r="D70" s="322"/>
      <c r="E70" s="322"/>
      <c r="F70" s="323"/>
      <c r="G70" s="321" t="s">
        <v>53</v>
      </c>
      <c r="H70" s="322"/>
      <c r="I70" s="322"/>
      <c r="J70" s="323"/>
      <c r="K70" s="321" t="s">
        <v>54</v>
      </c>
      <c r="L70" s="322"/>
      <c r="M70" s="322"/>
      <c r="N70" s="323"/>
    </row>
    <row r="71" spans="1:14" ht="17.25" customHeight="1">
      <c r="A71" s="319"/>
      <c r="B71" s="319"/>
      <c r="C71" s="27" t="s">
        <v>87</v>
      </c>
      <c r="D71" s="27" t="s">
        <v>88</v>
      </c>
      <c r="E71" s="324" t="s">
        <v>89</v>
      </c>
      <c r="F71" s="27" t="s">
        <v>90</v>
      </c>
      <c r="G71" s="27" t="s">
        <v>87</v>
      </c>
      <c r="H71" s="27" t="s">
        <v>88</v>
      </c>
      <c r="I71" s="324" t="s">
        <v>89</v>
      </c>
      <c r="J71" s="27" t="s">
        <v>90</v>
      </c>
      <c r="K71" s="27" t="s">
        <v>87</v>
      </c>
      <c r="L71" s="27" t="s">
        <v>88</v>
      </c>
      <c r="M71" s="324" t="s">
        <v>89</v>
      </c>
      <c r="N71" s="27" t="s">
        <v>90</v>
      </c>
    </row>
    <row r="72" spans="1:14" ht="63.75" customHeight="1" thickBot="1">
      <c r="A72" s="320"/>
      <c r="B72" s="320"/>
      <c r="C72" s="29" t="s">
        <v>91</v>
      </c>
      <c r="D72" s="29" t="s">
        <v>91</v>
      </c>
      <c r="E72" s="325"/>
      <c r="F72" s="29" t="s">
        <v>92</v>
      </c>
      <c r="G72" s="29" t="s">
        <v>91</v>
      </c>
      <c r="H72" s="29" t="s">
        <v>91</v>
      </c>
      <c r="I72" s="325"/>
      <c r="J72" s="29" t="s">
        <v>93</v>
      </c>
      <c r="K72" s="29" t="s">
        <v>91</v>
      </c>
      <c r="L72" s="29" t="s">
        <v>91</v>
      </c>
      <c r="M72" s="325"/>
      <c r="N72" s="29" t="s">
        <v>94</v>
      </c>
    </row>
    <row r="73" spans="1:14" ht="15.75" thickBot="1">
      <c r="A73" s="8">
        <v>1</v>
      </c>
      <c r="B73" s="27">
        <v>2</v>
      </c>
      <c r="C73" s="8">
        <v>3</v>
      </c>
      <c r="D73" s="27">
        <v>4</v>
      </c>
      <c r="E73" s="27">
        <v>5</v>
      </c>
      <c r="F73" s="29">
        <v>6</v>
      </c>
      <c r="G73" s="8">
        <v>7</v>
      </c>
      <c r="H73" s="29">
        <v>8</v>
      </c>
      <c r="I73" s="8">
        <v>9</v>
      </c>
      <c r="J73" s="29">
        <v>10</v>
      </c>
      <c r="K73" s="8">
        <v>11</v>
      </c>
      <c r="L73" s="29">
        <v>12</v>
      </c>
      <c r="M73" s="8">
        <v>13</v>
      </c>
      <c r="N73" s="29">
        <v>14</v>
      </c>
    </row>
    <row r="74" spans="1:14" ht="15" customHeight="1" thickBot="1">
      <c r="A74" s="97">
        <v>2110</v>
      </c>
      <c r="B74" s="98" t="s">
        <v>100</v>
      </c>
      <c r="C74" s="99">
        <v>27899047.49</v>
      </c>
      <c r="D74" s="100"/>
      <c r="E74" s="101"/>
      <c r="F74" s="102">
        <f aca="true" t="shared" si="3" ref="F74:F93">C74+D74</f>
        <v>27899047.49</v>
      </c>
      <c r="G74" s="99">
        <v>0</v>
      </c>
      <c r="H74" s="99"/>
      <c r="I74" s="99"/>
      <c r="J74" s="102">
        <f aca="true" t="shared" si="4" ref="J74:J87">G74+H74</f>
        <v>0</v>
      </c>
      <c r="K74" s="99"/>
      <c r="L74" s="99"/>
      <c r="M74" s="99"/>
      <c r="N74" s="102">
        <f aca="true" t="shared" si="5" ref="N74:N87">K74+L74</f>
        <v>0</v>
      </c>
    </row>
    <row r="75" spans="1:14" ht="15" customHeight="1" thickBot="1">
      <c r="A75" s="97">
        <v>2120</v>
      </c>
      <c r="B75" s="98" t="s">
        <v>101</v>
      </c>
      <c r="C75" s="103">
        <v>5938442.95</v>
      </c>
      <c r="D75" s="103"/>
      <c r="E75" s="104"/>
      <c r="F75" s="102">
        <f t="shared" si="3"/>
        <v>5938442.95</v>
      </c>
      <c r="G75" s="103">
        <v>0</v>
      </c>
      <c r="H75" s="105"/>
      <c r="I75" s="103"/>
      <c r="J75" s="102">
        <f t="shared" si="4"/>
        <v>0</v>
      </c>
      <c r="K75" s="103"/>
      <c r="L75" s="105"/>
      <c r="M75" s="103"/>
      <c r="N75" s="102">
        <f t="shared" si="5"/>
        <v>0</v>
      </c>
    </row>
    <row r="76" spans="1:14" ht="24.75" customHeight="1" thickBot="1">
      <c r="A76" s="97">
        <v>2210</v>
      </c>
      <c r="B76" s="98" t="s">
        <v>102</v>
      </c>
      <c r="C76" s="103">
        <v>1400280.31</v>
      </c>
      <c r="D76" s="103">
        <v>26514.22</v>
      </c>
      <c r="E76" s="103"/>
      <c r="F76" s="102">
        <f t="shared" si="3"/>
        <v>1426794.53</v>
      </c>
      <c r="G76" s="103">
        <v>9970</v>
      </c>
      <c r="H76" s="105"/>
      <c r="I76" s="103"/>
      <c r="J76" s="102">
        <f t="shared" si="4"/>
        <v>9970</v>
      </c>
      <c r="K76" s="103"/>
      <c r="L76" s="105"/>
      <c r="M76" s="103"/>
      <c r="N76" s="102">
        <f t="shared" si="5"/>
        <v>0</v>
      </c>
    </row>
    <row r="77" spans="1:14" ht="27.75" customHeight="1" thickBot="1">
      <c r="A77" s="97">
        <v>2220</v>
      </c>
      <c r="B77" s="106" t="s">
        <v>103</v>
      </c>
      <c r="C77" s="107">
        <v>2055241.84</v>
      </c>
      <c r="D77" s="103"/>
      <c r="E77" s="103"/>
      <c r="F77" s="108">
        <f t="shared" si="3"/>
        <v>2055241.84</v>
      </c>
      <c r="G77" s="107">
        <v>0</v>
      </c>
      <c r="H77" s="109"/>
      <c r="I77" s="107"/>
      <c r="J77" s="108">
        <f t="shared" si="4"/>
        <v>0</v>
      </c>
      <c r="K77" s="107"/>
      <c r="L77" s="109"/>
      <c r="M77" s="107"/>
      <c r="N77" s="108">
        <f t="shared" si="5"/>
        <v>0</v>
      </c>
    </row>
    <row r="78" spans="1:14" ht="15" customHeight="1" thickBot="1">
      <c r="A78" s="97">
        <v>2230</v>
      </c>
      <c r="B78" s="98" t="s">
        <v>104</v>
      </c>
      <c r="C78" s="103"/>
      <c r="D78" s="105"/>
      <c r="E78" s="103"/>
      <c r="F78" s="102">
        <f t="shared" si="3"/>
        <v>0</v>
      </c>
      <c r="G78" s="103">
        <v>0</v>
      </c>
      <c r="H78" s="105"/>
      <c r="I78" s="103"/>
      <c r="J78" s="102">
        <f t="shared" si="4"/>
        <v>0</v>
      </c>
      <c r="K78" s="103"/>
      <c r="L78" s="105"/>
      <c r="M78" s="103"/>
      <c r="N78" s="102">
        <f t="shared" si="5"/>
        <v>0</v>
      </c>
    </row>
    <row r="79" spans="1:14" ht="15" customHeight="1" thickBot="1">
      <c r="A79" s="97">
        <v>2240</v>
      </c>
      <c r="B79" s="106" t="s">
        <v>105</v>
      </c>
      <c r="C79" s="107">
        <v>1739354.69</v>
      </c>
      <c r="D79" s="109"/>
      <c r="E79" s="103"/>
      <c r="F79" s="108">
        <f t="shared" si="3"/>
        <v>1739354.69</v>
      </c>
      <c r="G79" s="107">
        <v>875046</v>
      </c>
      <c r="H79" s="109"/>
      <c r="I79" s="107"/>
      <c r="J79" s="108">
        <f t="shared" si="4"/>
        <v>875046</v>
      </c>
      <c r="K79" s="107"/>
      <c r="L79" s="109"/>
      <c r="M79" s="107"/>
      <c r="N79" s="108">
        <f t="shared" si="5"/>
        <v>0</v>
      </c>
    </row>
    <row r="80" spans="1:14" ht="15" customHeight="1" thickBot="1">
      <c r="A80" s="97">
        <v>2250</v>
      </c>
      <c r="B80" s="110" t="s">
        <v>106</v>
      </c>
      <c r="C80" s="103">
        <v>28939.59</v>
      </c>
      <c r="D80" s="105"/>
      <c r="E80" s="103"/>
      <c r="F80" s="102">
        <f t="shared" si="3"/>
        <v>28939.59</v>
      </c>
      <c r="G80" s="103">
        <v>0</v>
      </c>
      <c r="H80" s="105"/>
      <c r="I80" s="103"/>
      <c r="J80" s="102">
        <f t="shared" si="4"/>
        <v>0</v>
      </c>
      <c r="K80" s="103"/>
      <c r="L80" s="105"/>
      <c r="M80" s="103"/>
      <c r="N80" s="102">
        <f t="shared" si="5"/>
        <v>0</v>
      </c>
    </row>
    <row r="81" spans="1:14" ht="28.5" customHeight="1" thickBot="1">
      <c r="A81" s="97">
        <v>2270</v>
      </c>
      <c r="B81" s="111" t="s">
        <v>107</v>
      </c>
      <c r="C81" s="112">
        <f>C82+C83+C84+C85</f>
        <v>3028968.5300000003</v>
      </c>
      <c r="D81" s="112"/>
      <c r="E81" s="112"/>
      <c r="F81" s="112">
        <f>F82+F83+F84+F85</f>
        <v>3028968.5300000003</v>
      </c>
      <c r="G81" s="112">
        <f>G82+G83+G84+G85</f>
        <v>3190700</v>
      </c>
      <c r="H81" s="112"/>
      <c r="I81" s="112"/>
      <c r="J81" s="112">
        <f>J82+J83+J84+J85</f>
        <v>3190700</v>
      </c>
      <c r="K81" s="112">
        <f>K82+K83+K84+K85+K86</f>
        <v>3119800</v>
      </c>
      <c r="L81" s="112"/>
      <c r="M81" s="112"/>
      <c r="N81" s="112">
        <f>N82+N83+N84+N85+N86</f>
        <v>3119800</v>
      </c>
    </row>
    <row r="82" spans="1:14" ht="15" customHeight="1" thickBot="1">
      <c r="A82" s="97">
        <v>2271</v>
      </c>
      <c r="B82" s="113" t="s">
        <v>108</v>
      </c>
      <c r="C82" s="107">
        <v>1517161.19</v>
      </c>
      <c r="D82" s="109"/>
      <c r="E82" s="103"/>
      <c r="F82" s="108">
        <f t="shared" si="3"/>
        <v>1517161.19</v>
      </c>
      <c r="G82" s="107">
        <v>1793992</v>
      </c>
      <c r="H82" s="109"/>
      <c r="I82" s="107"/>
      <c r="J82" s="108">
        <f t="shared" si="4"/>
        <v>1793992</v>
      </c>
      <c r="K82" s="107">
        <v>1859000</v>
      </c>
      <c r="L82" s="109"/>
      <c r="M82" s="107"/>
      <c r="N82" s="108">
        <f t="shared" si="5"/>
        <v>1859000</v>
      </c>
    </row>
    <row r="83" spans="1:14" ht="28.5" customHeight="1" thickBot="1">
      <c r="A83" s="97">
        <v>2272</v>
      </c>
      <c r="B83" s="110" t="s">
        <v>109</v>
      </c>
      <c r="C83" s="103">
        <v>447025.77</v>
      </c>
      <c r="D83" s="105"/>
      <c r="E83" s="103"/>
      <c r="F83" s="102">
        <f t="shared" si="3"/>
        <v>447025.77</v>
      </c>
      <c r="G83" s="103">
        <v>318608</v>
      </c>
      <c r="H83" s="105"/>
      <c r="I83" s="103"/>
      <c r="J83" s="102">
        <f t="shared" si="4"/>
        <v>318608</v>
      </c>
      <c r="K83" s="103">
        <v>279800</v>
      </c>
      <c r="L83" s="105"/>
      <c r="M83" s="103"/>
      <c r="N83" s="102">
        <f t="shared" si="5"/>
        <v>279800</v>
      </c>
    </row>
    <row r="84" spans="1:14" ht="15" customHeight="1" thickBot="1">
      <c r="A84" s="97">
        <v>2273</v>
      </c>
      <c r="B84" s="110" t="s">
        <v>110</v>
      </c>
      <c r="C84" s="103">
        <v>597257.28</v>
      </c>
      <c r="D84" s="103"/>
      <c r="E84" s="103"/>
      <c r="F84" s="114">
        <f t="shared" si="3"/>
        <v>597257.28</v>
      </c>
      <c r="G84" s="103">
        <v>627300</v>
      </c>
      <c r="H84" s="103"/>
      <c r="I84" s="103"/>
      <c r="J84" s="114">
        <f t="shared" si="4"/>
        <v>627300</v>
      </c>
      <c r="K84" s="103">
        <v>644200</v>
      </c>
      <c r="L84" s="103"/>
      <c r="M84" s="103"/>
      <c r="N84" s="114">
        <f t="shared" si="5"/>
        <v>644200</v>
      </c>
    </row>
    <row r="85" spans="1:14" ht="15" customHeight="1" thickBot="1">
      <c r="A85" s="97">
        <v>2274</v>
      </c>
      <c r="B85" s="115" t="s">
        <v>111</v>
      </c>
      <c r="C85" s="107">
        <v>467524.29</v>
      </c>
      <c r="D85" s="109"/>
      <c r="E85" s="116"/>
      <c r="F85" s="108">
        <f t="shared" si="3"/>
        <v>467524.29</v>
      </c>
      <c r="G85" s="107">
        <v>450800</v>
      </c>
      <c r="H85" s="109"/>
      <c r="I85" s="107"/>
      <c r="J85" s="108">
        <f t="shared" si="4"/>
        <v>450800</v>
      </c>
      <c r="K85" s="107">
        <v>303200</v>
      </c>
      <c r="L85" s="109"/>
      <c r="M85" s="107"/>
      <c r="N85" s="108">
        <f t="shared" si="5"/>
        <v>303200</v>
      </c>
    </row>
    <row r="86" spans="1:14" ht="30" customHeight="1" thickBot="1">
      <c r="A86" s="239">
        <v>2275</v>
      </c>
      <c r="B86" s="240" t="s">
        <v>240</v>
      </c>
      <c r="C86" s="103">
        <v>0</v>
      </c>
      <c r="D86" s="105"/>
      <c r="E86" s="103"/>
      <c r="F86" s="102">
        <f t="shared" si="3"/>
        <v>0</v>
      </c>
      <c r="G86" s="103">
        <v>0</v>
      </c>
      <c r="H86" s="105"/>
      <c r="I86" s="103"/>
      <c r="J86" s="102">
        <f t="shared" si="4"/>
        <v>0</v>
      </c>
      <c r="K86" s="103">
        <v>33600</v>
      </c>
      <c r="L86" s="105"/>
      <c r="M86" s="103"/>
      <c r="N86" s="102">
        <f t="shared" si="5"/>
        <v>33600</v>
      </c>
    </row>
    <row r="87" spans="1:14" ht="39" customHeight="1" thickBot="1">
      <c r="A87" s="97">
        <v>2282</v>
      </c>
      <c r="B87" s="110" t="s">
        <v>112</v>
      </c>
      <c r="C87" s="103">
        <v>0</v>
      </c>
      <c r="D87" s="105"/>
      <c r="E87" s="103"/>
      <c r="F87" s="102">
        <f t="shared" si="3"/>
        <v>0</v>
      </c>
      <c r="G87" s="103"/>
      <c r="H87" s="105"/>
      <c r="I87" s="103"/>
      <c r="J87" s="102">
        <f t="shared" si="4"/>
        <v>0</v>
      </c>
      <c r="K87" s="103"/>
      <c r="L87" s="105"/>
      <c r="M87" s="103"/>
      <c r="N87" s="102">
        <f t="shared" si="5"/>
        <v>0</v>
      </c>
    </row>
    <row r="88" spans="1:14" ht="15" customHeight="1" thickBot="1">
      <c r="A88" s="97">
        <v>2700</v>
      </c>
      <c r="B88" s="110" t="s">
        <v>113</v>
      </c>
      <c r="C88" s="114">
        <f>C89</f>
        <v>0</v>
      </c>
      <c r="D88" s="114"/>
      <c r="E88" s="114"/>
      <c r="F88" s="114">
        <f aca="true" t="shared" si="6" ref="F88:N88">F89</f>
        <v>0</v>
      </c>
      <c r="G88" s="114">
        <f t="shared" si="6"/>
        <v>0</v>
      </c>
      <c r="H88" s="114"/>
      <c r="I88" s="114"/>
      <c r="J88" s="114">
        <f t="shared" si="6"/>
        <v>0</v>
      </c>
      <c r="K88" s="114">
        <f t="shared" si="6"/>
        <v>0</v>
      </c>
      <c r="L88" s="114"/>
      <c r="M88" s="114"/>
      <c r="N88" s="114">
        <f t="shared" si="6"/>
        <v>0</v>
      </c>
    </row>
    <row r="89" spans="1:14" ht="15" customHeight="1" thickBot="1">
      <c r="A89" s="97">
        <v>2710</v>
      </c>
      <c r="B89" s="113" t="s">
        <v>114</v>
      </c>
      <c r="C89" s="107">
        <v>0</v>
      </c>
      <c r="D89" s="116"/>
      <c r="E89" s="117"/>
      <c r="F89" s="108">
        <f t="shared" si="3"/>
        <v>0</v>
      </c>
      <c r="G89" s="107"/>
      <c r="H89" s="109"/>
      <c r="I89" s="107"/>
      <c r="J89" s="108">
        <f>G89+H89</f>
        <v>0</v>
      </c>
      <c r="K89" s="107"/>
      <c r="L89" s="109"/>
      <c r="M89" s="107"/>
      <c r="N89" s="108">
        <f>K89+L89</f>
        <v>0</v>
      </c>
    </row>
    <row r="90" spans="1:14" ht="15" customHeight="1" thickBot="1">
      <c r="A90" s="97">
        <v>2800</v>
      </c>
      <c r="B90" s="110" t="s">
        <v>115</v>
      </c>
      <c r="C90" s="103">
        <v>2077.54</v>
      </c>
      <c r="D90" s="103"/>
      <c r="E90" s="104"/>
      <c r="F90" s="102">
        <f t="shared" si="3"/>
        <v>2077.54</v>
      </c>
      <c r="G90" s="103">
        <f>'[1]3 - 2.1'!H96</f>
        <v>0</v>
      </c>
      <c r="H90" s="105"/>
      <c r="I90" s="103"/>
      <c r="J90" s="102">
        <f>G90+H90</f>
        <v>0</v>
      </c>
      <c r="K90" s="103"/>
      <c r="L90" s="105"/>
      <c r="M90" s="103"/>
      <c r="N90" s="102">
        <f>K90+L90</f>
        <v>0</v>
      </c>
    </row>
    <row r="91" spans="1:14" ht="26.25" customHeight="1" thickBot="1">
      <c r="A91" s="97">
        <v>3110</v>
      </c>
      <c r="B91" s="110" t="s">
        <v>116</v>
      </c>
      <c r="C91" s="103">
        <f>'[1]3 - 2.1'!D100</f>
        <v>0</v>
      </c>
      <c r="D91" s="118">
        <v>2686041.22</v>
      </c>
      <c r="E91" s="103">
        <v>2686041.22</v>
      </c>
      <c r="F91" s="102">
        <f t="shared" si="3"/>
        <v>2686041.22</v>
      </c>
      <c r="G91" s="103">
        <f>'[1]3 - 2.1'!H100</f>
        <v>0</v>
      </c>
      <c r="H91" s="105">
        <v>0</v>
      </c>
      <c r="I91" s="103">
        <v>0</v>
      </c>
      <c r="J91" s="102">
        <f>G91+H91</f>
        <v>0</v>
      </c>
      <c r="K91" s="103"/>
      <c r="L91" s="103">
        <v>0</v>
      </c>
      <c r="M91" s="103">
        <v>0</v>
      </c>
      <c r="N91" s="102">
        <f>K91+L91</f>
        <v>0</v>
      </c>
    </row>
    <row r="92" spans="1:14" ht="15" customHeight="1" thickBot="1">
      <c r="A92" s="97">
        <v>3130</v>
      </c>
      <c r="B92" s="110" t="s">
        <v>117</v>
      </c>
      <c r="C92" s="114">
        <f>C93</f>
        <v>0</v>
      </c>
      <c r="D92" s="114"/>
      <c r="E92" s="114"/>
      <c r="F92" s="114">
        <f aca="true" t="shared" si="7" ref="F92:N92">F93</f>
        <v>0</v>
      </c>
      <c r="G92" s="114">
        <f t="shared" si="7"/>
        <v>0</v>
      </c>
      <c r="H92" s="114"/>
      <c r="I92" s="114"/>
      <c r="J92" s="114">
        <f t="shared" si="7"/>
        <v>0</v>
      </c>
      <c r="K92" s="114">
        <f t="shared" si="7"/>
        <v>0</v>
      </c>
      <c r="L92" s="114"/>
      <c r="M92" s="114"/>
      <c r="N92" s="114">
        <f t="shared" si="7"/>
        <v>0</v>
      </c>
    </row>
    <row r="93" spans="1:14" ht="15" customHeight="1" thickBot="1">
      <c r="A93" s="97">
        <v>3132</v>
      </c>
      <c r="B93" s="110" t="s">
        <v>118</v>
      </c>
      <c r="C93" s="103">
        <f>'[1]3 - 2.1'!D106</f>
        <v>0</v>
      </c>
      <c r="D93" s="105"/>
      <c r="E93" s="105"/>
      <c r="F93" s="102">
        <f t="shared" si="3"/>
        <v>0</v>
      </c>
      <c r="G93" s="103">
        <f>'[1]3 - 2.1'!H106</f>
        <v>0</v>
      </c>
      <c r="H93" s="105"/>
      <c r="I93" s="103"/>
      <c r="J93" s="102">
        <f>G93+H93</f>
        <v>0</v>
      </c>
      <c r="K93" s="103">
        <f>'[1]3 - 2.1'!L106</f>
        <v>0</v>
      </c>
      <c r="L93" s="105"/>
      <c r="M93" s="103"/>
      <c r="N93" s="102">
        <f>K93+L93</f>
        <v>0</v>
      </c>
    </row>
    <row r="94" spans="1:14" ht="15" customHeight="1" thickBot="1">
      <c r="A94" s="97"/>
      <c r="B94" s="98" t="s">
        <v>119</v>
      </c>
      <c r="C94" s="114">
        <f>C74+C75+C76+C77+C78+C79+C80+C81+C87+C88+C90+C91+C92</f>
        <v>42092352.940000005</v>
      </c>
      <c r="D94" s="114">
        <f aca="true" t="shared" si="8" ref="D94:N94">D74+D75+D76+D77+D78+D79+D80+D81+D87+D88+D90+D91+D92</f>
        <v>2712555.4400000004</v>
      </c>
      <c r="E94" s="114">
        <f t="shared" si="8"/>
        <v>2686041.22</v>
      </c>
      <c r="F94" s="114">
        <f t="shared" si="8"/>
        <v>44804908.38</v>
      </c>
      <c r="G94" s="114">
        <f t="shared" si="8"/>
        <v>4075716</v>
      </c>
      <c r="H94" s="114">
        <f>H74+H75+H76+H77+H78+H79+H80+H81+H87+H88+H90+H91+H92</f>
        <v>0</v>
      </c>
      <c r="I94" s="114">
        <f t="shared" si="8"/>
        <v>0</v>
      </c>
      <c r="J94" s="114">
        <f t="shared" si="8"/>
        <v>4075716</v>
      </c>
      <c r="K94" s="114">
        <f t="shared" si="8"/>
        <v>3119800</v>
      </c>
      <c r="L94" s="114">
        <f t="shared" si="8"/>
        <v>0</v>
      </c>
      <c r="M94" s="114">
        <f t="shared" si="8"/>
        <v>0</v>
      </c>
      <c r="N94" s="114">
        <f t="shared" si="8"/>
        <v>3119800</v>
      </c>
    </row>
    <row r="95" ht="12" customHeight="1">
      <c r="A95" s="19"/>
    </row>
    <row r="96" spans="1:14" ht="17.25" customHeight="1">
      <c r="A96" s="315" t="s">
        <v>228</v>
      </c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</row>
    <row r="97" spans="1:14" ht="10.5" customHeight="1" thickBot="1">
      <c r="A97" s="119"/>
      <c r="M97" s="326" t="s">
        <v>12</v>
      </c>
      <c r="N97" s="326"/>
    </row>
    <row r="98" spans="1:14" ht="30" customHeight="1" thickBot="1">
      <c r="A98" s="318" t="s">
        <v>229</v>
      </c>
      <c r="B98" s="318" t="s">
        <v>3</v>
      </c>
      <c r="C98" s="321" t="s">
        <v>52</v>
      </c>
      <c r="D98" s="322"/>
      <c r="E98" s="322"/>
      <c r="F98" s="323"/>
      <c r="G98" s="321" t="s">
        <v>53</v>
      </c>
      <c r="H98" s="322"/>
      <c r="I98" s="322"/>
      <c r="J98" s="323"/>
      <c r="K98" s="321" t="s">
        <v>54</v>
      </c>
      <c r="L98" s="322"/>
      <c r="M98" s="322"/>
      <c r="N98" s="350"/>
    </row>
    <row r="99" spans="1:14" ht="31.5" customHeight="1">
      <c r="A99" s="319"/>
      <c r="B99" s="319"/>
      <c r="C99" s="27" t="s">
        <v>87</v>
      </c>
      <c r="D99" s="27" t="s">
        <v>88</v>
      </c>
      <c r="E99" s="324" t="s">
        <v>89</v>
      </c>
      <c r="F99" s="27" t="s">
        <v>90</v>
      </c>
      <c r="G99" s="27" t="s">
        <v>87</v>
      </c>
      <c r="H99" s="27" t="s">
        <v>88</v>
      </c>
      <c r="I99" s="324" t="s">
        <v>89</v>
      </c>
      <c r="J99" s="27" t="s">
        <v>90</v>
      </c>
      <c r="K99" s="27" t="s">
        <v>87</v>
      </c>
      <c r="L99" s="27" t="s">
        <v>88</v>
      </c>
      <c r="M99" s="324" t="s">
        <v>89</v>
      </c>
      <c r="N99" s="121" t="s">
        <v>90</v>
      </c>
    </row>
    <row r="100" spans="1:14" ht="35.25" customHeight="1" thickBot="1">
      <c r="A100" s="320"/>
      <c r="B100" s="319"/>
      <c r="C100" s="29" t="s">
        <v>91</v>
      </c>
      <c r="D100" s="29" t="s">
        <v>91</v>
      </c>
      <c r="E100" s="325"/>
      <c r="F100" s="29" t="s">
        <v>92</v>
      </c>
      <c r="G100" s="29" t="s">
        <v>91</v>
      </c>
      <c r="H100" s="29" t="s">
        <v>91</v>
      </c>
      <c r="I100" s="325"/>
      <c r="J100" s="29" t="s">
        <v>93</v>
      </c>
      <c r="K100" s="29" t="s">
        <v>91</v>
      </c>
      <c r="L100" s="29" t="s">
        <v>91</v>
      </c>
      <c r="M100" s="325"/>
      <c r="N100" s="122" t="s">
        <v>94</v>
      </c>
    </row>
    <row r="101" spans="1:14" ht="15.75" thickBot="1">
      <c r="A101" s="97">
        <v>1</v>
      </c>
      <c r="B101" s="123">
        <v>2</v>
      </c>
      <c r="C101" s="29">
        <v>3</v>
      </c>
      <c r="D101" s="29">
        <v>4</v>
      </c>
      <c r="E101" s="29"/>
      <c r="F101" s="29">
        <v>6</v>
      </c>
      <c r="G101" s="8">
        <v>7</v>
      </c>
      <c r="H101" s="29">
        <v>8</v>
      </c>
      <c r="I101" s="8">
        <v>9</v>
      </c>
      <c r="J101" s="29">
        <v>10</v>
      </c>
      <c r="K101" s="8">
        <v>11</v>
      </c>
      <c r="L101" s="29">
        <v>12</v>
      </c>
      <c r="M101" s="8">
        <v>13</v>
      </c>
      <c r="N101" s="29">
        <v>14</v>
      </c>
    </row>
    <row r="102" spans="1:14" ht="15.75" thickBot="1">
      <c r="A102" s="97"/>
      <c r="B102" s="12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22"/>
    </row>
    <row r="103" spans="1:14" ht="15.75" thickBot="1">
      <c r="A103" s="97"/>
      <c r="B103" s="124" t="s">
        <v>80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22"/>
    </row>
    <row r="104" spans="1:14" ht="15">
      <c r="A104" s="125"/>
      <c r="B104" s="126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1:14" ht="15.75" customHeight="1">
      <c r="A105" s="315" t="s">
        <v>57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</row>
    <row r="106" spans="1:14" ht="16.5" customHeight="1" thickBot="1">
      <c r="A106" s="119"/>
      <c r="M106" s="304" t="s">
        <v>12</v>
      </c>
      <c r="N106" s="304"/>
    </row>
    <row r="107" spans="1:14" ht="27" customHeight="1" thickBot="1">
      <c r="A107" s="318" t="s">
        <v>24</v>
      </c>
      <c r="B107" s="351" t="s">
        <v>3</v>
      </c>
      <c r="C107" s="352"/>
      <c r="D107" s="352"/>
      <c r="E107" s="352"/>
      <c r="F107" s="352"/>
      <c r="G107" s="330" t="s">
        <v>11</v>
      </c>
      <c r="H107" s="328"/>
      <c r="I107" s="328"/>
      <c r="J107" s="328"/>
      <c r="K107" s="354" t="s">
        <v>55</v>
      </c>
      <c r="L107" s="355"/>
      <c r="M107" s="355"/>
      <c r="N107" s="356"/>
    </row>
    <row r="108" spans="1:14" ht="35.25" customHeight="1">
      <c r="A108" s="319"/>
      <c r="B108" s="353"/>
      <c r="C108" s="282"/>
      <c r="D108" s="282"/>
      <c r="E108" s="282"/>
      <c r="F108" s="282"/>
      <c r="G108" s="129" t="s">
        <v>87</v>
      </c>
      <c r="H108" s="11" t="s">
        <v>88</v>
      </c>
      <c r="I108" s="324" t="s">
        <v>89</v>
      </c>
      <c r="J108" s="38" t="s">
        <v>90</v>
      </c>
      <c r="K108" s="130" t="s">
        <v>87</v>
      </c>
      <c r="L108" s="11" t="s">
        <v>88</v>
      </c>
      <c r="M108" s="324" t="s">
        <v>89</v>
      </c>
      <c r="N108" s="76" t="s">
        <v>90</v>
      </c>
    </row>
    <row r="109" spans="1:14" ht="33" customHeight="1" thickBot="1">
      <c r="A109" s="320"/>
      <c r="B109" s="353"/>
      <c r="C109" s="282"/>
      <c r="D109" s="282"/>
      <c r="E109" s="282"/>
      <c r="F109" s="282"/>
      <c r="G109" s="131" t="s">
        <v>91</v>
      </c>
      <c r="H109" s="10" t="s">
        <v>91</v>
      </c>
      <c r="I109" s="325"/>
      <c r="J109" s="13" t="s">
        <v>92</v>
      </c>
      <c r="K109" s="131" t="s">
        <v>91</v>
      </c>
      <c r="L109" s="10" t="s">
        <v>91</v>
      </c>
      <c r="M109" s="325"/>
      <c r="N109" s="132" t="s">
        <v>93</v>
      </c>
    </row>
    <row r="110" spans="1:16" ht="15.75" thickBot="1">
      <c r="A110" s="8">
        <v>1</v>
      </c>
      <c r="B110" s="357">
        <v>2</v>
      </c>
      <c r="C110" s="358"/>
      <c r="D110" s="358"/>
      <c r="E110" s="358"/>
      <c r="F110" s="359"/>
      <c r="G110" s="29">
        <v>3</v>
      </c>
      <c r="H110" s="29">
        <v>4</v>
      </c>
      <c r="I110" s="29">
        <v>5</v>
      </c>
      <c r="J110" s="134">
        <v>6</v>
      </c>
      <c r="K110" s="135">
        <v>7</v>
      </c>
      <c r="L110" s="29">
        <v>8</v>
      </c>
      <c r="M110" s="29">
        <v>9</v>
      </c>
      <c r="N110" s="136">
        <v>10</v>
      </c>
      <c r="O110" s="137">
        <v>1.056</v>
      </c>
      <c r="P110" s="138">
        <v>1.05</v>
      </c>
    </row>
    <row r="111" spans="1:16" ht="15" customHeight="1" thickBot="1">
      <c r="A111" s="97">
        <v>2110</v>
      </c>
      <c r="B111" s="360" t="s">
        <v>100</v>
      </c>
      <c r="C111" s="361"/>
      <c r="D111" s="361"/>
      <c r="E111" s="361"/>
      <c r="F111" s="362"/>
      <c r="G111" s="99"/>
      <c r="H111" s="99"/>
      <c r="I111" s="99">
        <v>0</v>
      </c>
      <c r="J111" s="108">
        <f aca="true" t="shared" si="9" ref="J111:J124">G111+H111</f>
        <v>0</v>
      </c>
      <c r="K111" s="99"/>
      <c r="L111" s="99"/>
      <c r="M111" s="99">
        <v>0</v>
      </c>
      <c r="N111" s="108">
        <f aca="true" t="shared" si="10" ref="N111:N124">K111+L111</f>
        <v>0</v>
      </c>
      <c r="O111" s="139">
        <v>1.056</v>
      </c>
      <c r="P111" s="140">
        <v>1.05</v>
      </c>
    </row>
    <row r="112" spans="1:16" ht="15" customHeight="1" thickBot="1">
      <c r="A112" s="97">
        <v>2120</v>
      </c>
      <c r="B112" s="360" t="s">
        <v>101</v>
      </c>
      <c r="C112" s="361"/>
      <c r="D112" s="361"/>
      <c r="E112" s="361"/>
      <c r="F112" s="362"/>
      <c r="G112" s="103"/>
      <c r="H112" s="105"/>
      <c r="I112" s="103"/>
      <c r="J112" s="102">
        <f t="shared" si="9"/>
        <v>0</v>
      </c>
      <c r="K112" s="103"/>
      <c r="L112" s="105"/>
      <c r="M112" s="103"/>
      <c r="N112" s="102">
        <f t="shared" si="10"/>
        <v>0</v>
      </c>
      <c r="O112" s="139">
        <v>1.056</v>
      </c>
      <c r="P112" s="140">
        <v>1.05</v>
      </c>
    </row>
    <row r="113" spans="1:16" ht="15" customHeight="1" thickBot="1">
      <c r="A113" s="97">
        <v>2210</v>
      </c>
      <c r="B113" s="360" t="s">
        <v>102</v>
      </c>
      <c r="C113" s="361"/>
      <c r="D113" s="361"/>
      <c r="E113" s="361"/>
      <c r="F113" s="362"/>
      <c r="G113" s="103"/>
      <c r="H113" s="105"/>
      <c r="I113" s="103"/>
      <c r="J113" s="102">
        <f t="shared" si="9"/>
        <v>0</v>
      </c>
      <c r="K113" s="103"/>
      <c r="L113" s="105"/>
      <c r="M113" s="103"/>
      <c r="N113" s="102">
        <f t="shared" si="10"/>
        <v>0</v>
      </c>
      <c r="O113" s="139">
        <v>1.056</v>
      </c>
      <c r="P113" s="140">
        <v>1.05</v>
      </c>
    </row>
    <row r="114" spans="1:16" ht="15" customHeight="1" thickBot="1">
      <c r="A114" s="97">
        <v>2220</v>
      </c>
      <c r="B114" s="360" t="s">
        <v>103</v>
      </c>
      <c r="C114" s="361"/>
      <c r="D114" s="361"/>
      <c r="E114" s="361"/>
      <c r="F114" s="362"/>
      <c r="G114" s="107"/>
      <c r="H114" s="109"/>
      <c r="I114" s="107"/>
      <c r="J114" s="108">
        <f t="shared" si="9"/>
        <v>0</v>
      </c>
      <c r="K114" s="107"/>
      <c r="L114" s="109"/>
      <c r="M114" s="107"/>
      <c r="N114" s="108">
        <f t="shared" si="10"/>
        <v>0</v>
      </c>
      <c r="O114" s="139">
        <v>1.056</v>
      </c>
      <c r="P114" s="140">
        <v>1.05</v>
      </c>
    </row>
    <row r="115" spans="1:16" ht="15" customHeight="1" thickBot="1">
      <c r="A115" s="97">
        <v>2230</v>
      </c>
      <c r="B115" s="360" t="s">
        <v>104</v>
      </c>
      <c r="C115" s="361"/>
      <c r="D115" s="361"/>
      <c r="E115" s="361"/>
      <c r="F115" s="362"/>
      <c r="G115" s="103"/>
      <c r="H115" s="105"/>
      <c r="I115" s="103"/>
      <c r="J115" s="102">
        <f t="shared" si="9"/>
        <v>0</v>
      </c>
      <c r="K115" s="103"/>
      <c r="L115" s="105"/>
      <c r="M115" s="103"/>
      <c r="N115" s="102">
        <f t="shared" si="10"/>
        <v>0</v>
      </c>
      <c r="O115" s="139">
        <v>1.056</v>
      </c>
      <c r="P115" s="140">
        <v>1.05</v>
      </c>
    </row>
    <row r="116" spans="1:16" ht="15" customHeight="1" thickBot="1">
      <c r="A116" s="97">
        <v>2240</v>
      </c>
      <c r="B116" s="360" t="s">
        <v>105</v>
      </c>
      <c r="C116" s="361"/>
      <c r="D116" s="361"/>
      <c r="E116" s="361"/>
      <c r="F116" s="362"/>
      <c r="G116" s="107"/>
      <c r="H116" s="109"/>
      <c r="I116" s="107"/>
      <c r="J116" s="108">
        <f t="shared" si="9"/>
        <v>0</v>
      </c>
      <c r="K116" s="107"/>
      <c r="L116" s="109"/>
      <c r="M116" s="107"/>
      <c r="N116" s="108">
        <f t="shared" si="10"/>
        <v>0</v>
      </c>
      <c r="O116" s="139">
        <v>1.056</v>
      </c>
      <c r="P116" s="140">
        <v>1.05</v>
      </c>
    </row>
    <row r="117" spans="1:16" ht="15" customHeight="1" thickBot="1">
      <c r="A117" s="97">
        <v>2250</v>
      </c>
      <c r="B117" s="363" t="s">
        <v>106</v>
      </c>
      <c r="C117" s="364"/>
      <c r="D117" s="364"/>
      <c r="E117" s="364"/>
      <c r="F117" s="365"/>
      <c r="G117" s="103"/>
      <c r="H117" s="105"/>
      <c r="I117" s="103"/>
      <c r="J117" s="102">
        <f t="shared" si="9"/>
        <v>0</v>
      </c>
      <c r="K117" s="103"/>
      <c r="L117" s="105"/>
      <c r="M117" s="103"/>
      <c r="N117" s="102">
        <f t="shared" si="10"/>
        <v>0</v>
      </c>
      <c r="O117" s="139">
        <v>1.056</v>
      </c>
      <c r="P117" s="140">
        <v>1.05</v>
      </c>
    </row>
    <row r="118" spans="1:16" ht="15" customHeight="1" thickBot="1">
      <c r="A118" s="97">
        <v>2270</v>
      </c>
      <c r="B118" s="363" t="s">
        <v>107</v>
      </c>
      <c r="C118" s="364"/>
      <c r="D118" s="364"/>
      <c r="E118" s="364"/>
      <c r="F118" s="365"/>
      <c r="G118" s="112">
        <f>G119+G120+G121+G122+G123</f>
        <v>3297628</v>
      </c>
      <c r="H118" s="112"/>
      <c r="I118" s="112"/>
      <c r="J118" s="112">
        <f>J119+J120+J121+J122+J123</f>
        <v>3297628</v>
      </c>
      <c r="K118" s="112">
        <f>K119+K120+K121+K122+K123</f>
        <v>3472403</v>
      </c>
      <c r="L118" s="112"/>
      <c r="M118" s="112"/>
      <c r="N118" s="112">
        <f>N119+N120+N121+N122+N123</f>
        <v>3472403</v>
      </c>
      <c r="O118" s="139"/>
      <c r="P118" s="140"/>
    </row>
    <row r="119" spans="1:16" ht="15" customHeight="1" thickBot="1">
      <c r="A119" s="97">
        <v>2271</v>
      </c>
      <c r="B119" s="363" t="s">
        <v>108</v>
      </c>
      <c r="C119" s="364"/>
      <c r="D119" s="364"/>
      <c r="E119" s="364"/>
      <c r="F119" s="365"/>
      <c r="G119" s="103">
        <v>1964963</v>
      </c>
      <c r="H119" s="109"/>
      <c r="I119" s="107"/>
      <c r="J119" s="108">
        <f t="shared" si="9"/>
        <v>1964963</v>
      </c>
      <c r="K119" s="103">
        <v>2069106</v>
      </c>
      <c r="L119" s="109"/>
      <c r="M119" s="107"/>
      <c r="N119" s="108">
        <f t="shared" si="10"/>
        <v>2069106</v>
      </c>
      <c r="O119" s="139">
        <v>1.082</v>
      </c>
      <c r="P119" s="140">
        <v>1.059</v>
      </c>
    </row>
    <row r="120" spans="1:16" ht="15" customHeight="1" thickBot="1">
      <c r="A120" s="97">
        <v>2272</v>
      </c>
      <c r="B120" s="366" t="s">
        <v>109</v>
      </c>
      <c r="C120" s="367"/>
      <c r="D120" s="367"/>
      <c r="E120" s="367"/>
      <c r="F120" s="368"/>
      <c r="G120" s="103">
        <v>295749</v>
      </c>
      <c r="H120" s="105"/>
      <c r="I120" s="103"/>
      <c r="J120" s="102">
        <f t="shared" si="9"/>
        <v>295749</v>
      </c>
      <c r="K120" s="103">
        <v>311423</v>
      </c>
      <c r="L120" s="105"/>
      <c r="M120" s="103"/>
      <c r="N120" s="102">
        <f t="shared" si="10"/>
        <v>311423</v>
      </c>
      <c r="O120" s="139">
        <v>1.082</v>
      </c>
      <c r="P120" s="140">
        <v>1.059</v>
      </c>
    </row>
    <row r="121" spans="1:16" ht="15" customHeight="1" thickBot="1">
      <c r="A121" s="97">
        <v>2273</v>
      </c>
      <c r="B121" s="363" t="s">
        <v>110</v>
      </c>
      <c r="C121" s="369"/>
      <c r="D121" s="369"/>
      <c r="E121" s="369"/>
      <c r="F121" s="370"/>
      <c r="G121" s="103">
        <v>680919</v>
      </c>
      <c r="H121" s="103"/>
      <c r="I121" s="103"/>
      <c r="J121" s="114">
        <f t="shared" si="9"/>
        <v>680919</v>
      </c>
      <c r="K121" s="103">
        <v>717008</v>
      </c>
      <c r="L121" s="103"/>
      <c r="M121" s="103"/>
      <c r="N121" s="114">
        <f t="shared" si="10"/>
        <v>717008</v>
      </c>
      <c r="O121" s="140">
        <v>1.1</v>
      </c>
      <c r="P121" s="140">
        <v>1.1</v>
      </c>
    </row>
    <row r="122" spans="1:16" ht="15" customHeight="1" thickBot="1">
      <c r="A122" s="97">
        <v>2274</v>
      </c>
      <c r="B122" s="363" t="s">
        <v>111</v>
      </c>
      <c r="C122" s="364"/>
      <c r="D122" s="364"/>
      <c r="E122" s="364"/>
      <c r="F122" s="365"/>
      <c r="G122" s="103">
        <v>320482</v>
      </c>
      <c r="H122" s="109"/>
      <c r="I122" s="107"/>
      <c r="J122" s="114">
        <f t="shared" si="9"/>
        <v>320482</v>
      </c>
      <c r="K122" s="103">
        <v>337468</v>
      </c>
      <c r="L122" s="109"/>
      <c r="M122" s="107"/>
      <c r="N122" s="114">
        <f t="shared" si="10"/>
        <v>337468</v>
      </c>
      <c r="O122" s="139">
        <v>1.062</v>
      </c>
      <c r="P122" s="140">
        <v>1.029</v>
      </c>
    </row>
    <row r="123" spans="1:16" ht="15" customHeight="1" thickBot="1">
      <c r="A123" s="239">
        <v>2275</v>
      </c>
      <c r="B123" s="371" t="s">
        <v>240</v>
      </c>
      <c r="C123" s="372"/>
      <c r="D123" s="372"/>
      <c r="E123" s="372"/>
      <c r="F123" s="373"/>
      <c r="G123" s="103">
        <v>35515</v>
      </c>
      <c r="H123" s="109"/>
      <c r="I123" s="107"/>
      <c r="J123" s="102">
        <f t="shared" si="9"/>
        <v>35515</v>
      </c>
      <c r="K123" s="103">
        <v>37398</v>
      </c>
      <c r="L123" s="109"/>
      <c r="M123" s="107"/>
      <c r="N123" s="102">
        <f t="shared" si="10"/>
        <v>37398</v>
      </c>
      <c r="O123" s="139"/>
      <c r="P123" s="140"/>
    </row>
    <row r="124" spans="1:16" ht="13.5" customHeight="1" thickBot="1">
      <c r="A124" s="97">
        <v>2282</v>
      </c>
      <c r="B124" s="363" t="s">
        <v>112</v>
      </c>
      <c r="C124" s="364"/>
      <c r="D124" s="364"/>
      <c r="E124" s="364"/>
      <c r="F124" s="365"/>
      <c r="G124" s="103"/>
      <c r="H124" s="105"/>
      <c r="I124" s="103"/>
      <c r="J124" s="102">
        <f t="shared" si="9"/>
        <v>0</v>
      </c>
      <c r="K124" s="103"/>
      <c r="L124" s="105"/>
      <c r="M124" s="103"/>
      <c r="N124" s="102">
        <f t="shared" si="10"/>
        <v>0</v>
      </c>
      <c r="O124" s="139">
        <v>1.056</v>
      </c>
      <c r="P124" s="140">
        <v>1.05</v>
      </c>
    </row>
    <row r="125" spans="1:16" ht="15" customHeight="1" thickBot="1">
      <c r="A125" s="97">
        <v>2700</v>
      </c>
      <c r="B125" s="363" t="s">
        <v>113</v>
      </c>
      <c r="C125" s="364"/>
      <c r="D125" s="364"/>
      <c r="E125" s="364"/>
      <c r="F125" s="365"/>
      <c r="G125" s="114">
        <f>G126</f>
        <v>0</v>
      </c>
      <c r="H125" s="114"/>
      <c r="I125" s="114"/>
      <c r="J125" s="114">
        <f>J126</f>
        <v>0</v>
      </c>
      <c r="K125" s="114">
        <f>K126</f>
        <v>0</v>
      </c>
      <c r="L125" s="114"/>
      <c r="M125" s="114"/>
      <c r="N125" s="114">
        <f>N126</f>
        <v>0</v>
      </c>
      <c r="O125" s="139">
        <v>1.056</v>
      </c>
      <c r="P125" s="140">
        <v>1.05</v>
      </c>
    </row>
    <row r="126" spans="1:16" ht="15" customHeight="1" thickBot="1">
      <c r="A126" s="97">
        <v>2710</v>
      </c>
      <c r="B126" s="363" t="s">
        <v>114</v>
      </c>
      <c r="C126" s="364"/>
      <c r="D126" s="364"/>
      <c r="E126" s="364"/>
      <c r="F126" s="365"/>
      <c r="G126" s="107"/>
      <c r="H126" s="109"/>
      <c r="I126" s="107"/>
      <c r="J126" s="108">
        <f>G126+H126</f>
        <v>0</v>
      </c>
      <c r="K126" s="107"/>
      <c r="L126" s="109"/>
      <c r="M126" s="107"/>
      <c r="N126" s="108">
        <f>K126+L126</f>
        <v>0</v>
      </c>
      <c r="O126" s="139">
        <v>1.056</v>
      </c>
      <c r="P126" s="140">
        <v>1.05</v>
      </c>
    </row>
    <row r="127" spans="1:16" ht="15" customHeight="1" thickBot="1">
      <c r="A127" s="97">
        <v>2800</v>
      </c>
      <c r="B127" s="363" t="s">
        <v>115</v>
      </c>
      <c r="C127" s="364"/>
      <c r="D127" s="364"/>
      <c r="E127" s="364"/>
      <c r="F127" s="365"/>
      <c r="G127" s="103"/>
      <c r="H127" s="105"/>
      <c r="I127" s="103"/>
      <c r="J127" s="102">
        <f>G127+H127</f>
        <v>0</v>
      </c>
      <c r="K127" s="103"/>
      <c r="L127" s="105"/>
      <c r="M127" s="103"/>
      <c r="N127" s="102">
        <f>K127+L127</f>
        <v>0</v>
      </c>
      <c r="O127" s="139">
        <v>1.056</v>
      </c>
      <c r="P127" s="140">
        <v>1.05</v>
      </c>
    </row>
    <row r="128" spans="1:16" ht="16.5" customHeight="1" thickBot="1">
      <c r="A128" s="97">
        <v>3110</v>
      </c>
      <c r="B128" s="363" t="s">
        <v>116</v>
      </c>
      <c r="C128" s="364"/>
      <c r="D128" s="364"/>
      <c r="E128" s="364"/>
      <c r="F128" s="365"/>
      <c r="G128" s="103">
        <f>'[1]3 - 2.1'!H180</f>
        <v>0</v>
      </c>
      <c r="H128" s="34">
        <v>0</v>
      </c>
      <c r="I128" s="34">
        <v>0</v>
      </c>
      <c r="J128" s="102">
        <f>G128+H128</f>
        <v>0</v>
      </c>
      <c r="K128" s="103">
        <f>'[1]3 - 2.1'!L180</f>
        <v>0</v>
      </c>
      <c r="L128" s="34">
        <v>0</v>
      </c>
      <c r="M128" s="34">
        <v>0</v>
      </c>
      <c r="N128" s="102">
        <f>K128+L128</f>
        <v>0</v>
      </c>
      <c r="O128" s="139">
        <v>1.056</v>
      </c>
      <c r="P128" s="140">
        <v>1.05</v>
      </c>
    </row>
    <row r="129" spans="1:16" ht="15" customHeight="1" thickBot="1">
      <c r="A129" s="97">
        <v>3130</v>
      </c>
      <c r="B129" s="363" t="s">
        <v>117</v>
      </c>
      <c r="C129" s="364"/>
      <c r="D129" s="364"/>
      <c r="E129" s="364"/>
      <c r="F129" s="365"/>
      <c r="G129" s="114">
        <f>G130</f>
        <v>0</v>
      </c>
      <c r="H129" s="114"/>
      <c r="I129" s="114"/>
      <c r="J129" s="114">
        <f>J130</f>
        <v>0</v>
      </c>
      <c r="K129" s="114">
        <f>K130</f>
        <v>0</v>
      </c>
      <c r="L129" s="114"/>
      <c r="M129" s="114"/>
      <c r="N129" s="114">
        <f>N130</f>
        <v>0</v>
      </c>
      <c r="O129" s="139">
        <v>1.056</v>
      </c>
      <c r="P129" s="140">
        <v>1.05</v>
      </c>
    </row>
    <row r="130" spans="1:16" ht="15" customHeight="1" thickBot="1">
      <c r="A130" s="97">
        <v>3132</v>
      </c>
      <c r="B130" s="363" t="s">
        <v>118</v>
      </c>
      <c r="C130" s="364"/>
      <c r="D130" s="364"/>
      <c r="E130" s="364"/>
      <c r="F130" s="365"/>
      <c r="G130" s="103">
        <f>'[1]3 - 2.1'!H186</f>
        <v>0</v>
      </c>
      <c r="H130" s="105"/>
      <c r="I130" s="103"/>
      <c r="J130" s="102">
        <f>G130+H130</f>
        <v>0</v>
      </c>
      <c r="K130" s="103">
        <f>'[1]3 - 2.1'!L186</f>
        <v>0</v>
      </c>
      <c r="L130" s="105"/>
      <c r="M130" s="103"/>
      <c r="N130" s="102">
        <f>K130+L130</f>
        <v>0</v>
      </c>
      <c r="O130" s="139">
        <v>1.056</v>
      </c>
      <c r="P130" s="140">
        <v>1.05</v>
      </c>
    </row>
    <row r="131" spans="1:16" ht="15" customHeight="1" thickBot="1">
      <c r="A131" s="97"/>
      <c r="B131" s="360" t="s">
        <v>119</v>
      </c>
      <c r="C131" s="361"/>
      <c r="D131" s="361"/>
      <c r="E131" s="361"/>
      <c r="F131" s="362"/>
      <c r="G131" s="114">
        <f>G111+G112+G113+G114+G115+G116+G117+G118+G124+G125+G127+G128+G129+G130</f>
        <v>3297628</v>
      </c>
      <c r="H131" s="114">
        <f aca="true" t="shared" si="11" ref="H131:N131">H111+H112+H113+H114+H115+H116+H117+H118+H124+H125+H127+H128+H129+H130</f>
        <v>0</v>
      </c>
      <c r="I131" s="114">
        <f t="shared" si="11"/>
        <v>0</v>
      </c>
      <c r="J131" s="114">
        <f t="shared" si="11"/>
        <v>3297628</v>
      </c>
      <c r="K131" s="114">
        <f t="shared" si="11"/>
        <v>3472403</v>
      </c>
      <c r="L131" s="114">
        <f t="shared" si="11"/>
        <v>0</v>
      </c>
      <c r="M131" s="114">
        <f t="shared" si="11"/>
        <v>0</v>
      </c>
      <c r="N131" s="114">
        <f t="shared" si="11"/>
        <v>3472403</v>
      </c>
      <c r="O131" s="139">
        <v>1.056</v>
      </c>
      <c r="P131" s="140">
        <v>1.05</v>
      </c>
    </row>
    <row r="132" ht="20.25" customHeight="1">
      <c r="A132" s="19"/>
    </row>
    <row r="133" spans="1:14" ht="15" customHeight="1">
      <c r="A133" s="315" t="s">
        <v>58</v>
      </c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</row>
    <row r="134" spans="13:14" ht="17.25" customHeight="1" thickBot="1">
      <c r="M134" s="326" t="s">
        <v>12</v>
      </c>
      <c r="N134" s="326"/>
    </row>
    <row r="135" spans="1:14" ht="27" customHeight="1" thickBot="1">
      <c r="A135" s="318" t="s">
        <v>229</v>
      </c>
      <c r="B135" s="308" t="s">
        <v>3</v>
      </c>
      <c r="C135" s="302"/>
      <c r="D135" s="302"/>
      <c r="E135" s="302"/>
      <c r="F135" s="303"/>
      <c r="G135" s="327" t="s">
        <v>11</v>
      </c>
      <c r="H135" s="328"/>
      <c r="I135" s="328"/>
      <c r="J135" s="329"/>
      <c r="K135" s="330" t="s">
        <v>55</v>
      </c>
      <c r="L135" s="328"/>
      <c r="M135" s="328"/>
      <c r="N135" s="331"/>
    </row>
    <row r="136" spans="1:14" ht="33" customHeight="1">
      <c r="A136" s="319"/>
      <c r="B136" s="309"/>
      <c r="C136" s="304"/>
      <c r="D136" s="304"/>
      <c r="E136" s="304"/>
      <c r="F136" s="305"/>
      <c r="G136" s="11" t="s">
        <v>87</v>
      </c>
      <c r="H136" s="11" t="s">
        <v>88</v>
      </c>
      <c r="I136" s="324" t="s">
        <v>89</v>
      </c>
      <c r="J136" s="11" t="s">
        <v>90</v>
      </c>
      <c r="K136" s="11" t="s">
        <v>87</v>
      </c>
      <c r="L136" s="11" t="s">
        <v>88</v>
      </c>
      <c r="M136" s="324" t="s">
        <v>89</v>
      </c>
      <c r="N136" s="76" t="s">
        <v>90</v>
      </c>
    </row>
    <row r="137" spans="1:14" ht="34.5" customHeight="1" thickBot="1">
      <c r="A137" s="320"/>
      <c r="B137" s="310"/>
      <c r="C137" s="306"/>
      <c r="D137" s="306"/>
      <c r="E137" s="306"/>
      <c r="F137" s="307"/>
      <c r="G137" s="10" t="s">
        <v>91</v>
      </c>
      <c r="H137" s="10" t="s">
        <v>91</v>
      </c>
      <c r="I137" s="325"/>
      <c r="J137" s="10" t="s">
        <v>92</v>
      </c>
      <c r="K137" s="10" t="s">
        <v>91</v>
      </c>
      <c r="L137" s="10" t="s">
        <v>91</v>
      </c>
      <c r="M137" s="325"/>
      <c r="N137" s="132" t="s">
        <v>93</v>
      </c>
    </row>
    <row r="138" spans="1:14" ht="16.5" thickBot="1">
      <c r="A138" s="9">
        <v>1</v>
      </c>
      <c r="B138" s="314">
        <v>2</v>
      </c>
      <c r="C138" s="296"/>
      <c r="D138" s="296"/>
      <c r="E138" s="296"/>
      <c r="F138" s="297"/>
      <c r="G138" s="10">
        <v>3</v>
      </c>
      <c r="H138" s="10">
        <v>4</v>
      </c>
      <c r="I138" s="10">
        <v>5</v>
      </c>
      <c r="J138" s="10">
        <v>6</v>
      </c>
      <c r="K138" s="10">
        <v>7</v>
      </c>
      <c r="L138" s="10">
        <v>8</v>
      </c>
      <c r="M138" s="10">
        <v>9</v>
      </c>
      <c r="N138" s="132">
        <v>10</v>
      </c>
    </row>
    <row r="139" spans="1:14" ht="16.5" thickBot="1">
      <c r="A139" s="9"/>
      <c r="B139" s="337"/>
      <c r="C139" s="338"/>
      <c r="D139" s="338"/>
      <c r="E139" s="338"/>
      <c r="F139" s="339"/>
      <c r="G139" s="10"/>
      <c r="H139" s="10"/>
      <c r="I139" s="10"/>
      <c r="J139" s="10"/>
      <c r="K139" s="10"/>
      <c r="L139" s="10"/>
      <c r="M139" s="10"/>
      <c r="N139" s="132"/>
    </row>
    <row r="140" spans="1:14" ht="16.5" thickBot="1">
      <c r="A140" s="9"/>
      <c r="B140" s="337" t="s">
        <v>80</v>
      </c>
      <c r="C140" s="338"/>
      <c r="D140" s="338"/>
      <c r="E140" s="338"/>
      <c r="F140" s="339"/>
      <c r="G140" s="10"/>
      <c r="H140" s="10"/>
      <c r="I140" s="10"/>
      <c r="J140" s="10"/>
      <c r="K140" s="10"/>
      <c r="L140" s="10"/>
      <c r="M140" s="10"/>
      <c r="N140" s="132"/>
    </row>
    <row r="141" ht="11.25" customHeight="1">
      <c r="A141" s="19"/>
    </row>
    <row r="142" spans="1:14" ht="15.75" customHeight="1">
      <c r="A142" s="315" t="s">
        <v>25</v>
      </c>
      <c r="B142" s="315"/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</row>
    <row r="143" ht="19.5" customHeight="1">
      <c r="A143" s="21"/>
    </row>
    <row r="144" spans="1:14" ht="21" customHeight="1">
      <c r="A144" s="315" t="s">
        <v>59</v>
      </c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</row>
    <row r="145" spans="13:14" ht="15.75" customHeight="1" thickBot="1">
      <c r="M145" s="374" t="s">
        <v>12</v>
      </c>
      <c r="N145" s="374"/>
    </row>
    <row r="146" spans="1:14" ht="15.75" customHeight="1" thickBot="1">
      <c r="A146" s="375" t="s">
        <v>26</v>
      </c>
      <c r="B146" s="378" t="s">
        <v>51</v>
      </c>
      <c r="C146" s="381" t="s">
        <v>52</v>
      </c>
      <c r="D146" s="322"/>
      <c r="E146" s="322"/>
      <c r="F146" s="323"/>
      <c r="G146" s="321" t="s">
        <v>230</v>
      </c>
      <c r="H146" s="322"/>
      <c r="I146" s="322"/>
      <c r="J146" s="323"/>
      <c r="K146" s="321" t="s">
        <v>54</v>
      </c>
      <c r="L146" s="322"/>
      <c r="M146" s="322"/>
      <c r="N146" s="350"/>
    </row>
    <row r="147" spans="1:14" ht="21" customHeight="1">
      <c r="A147" s="376"/>
      <c r="B147" s="379"/>
      <c r="C147" s="27" t="s">
        <v>87</v>
      </c>
      <c r="D147" s="27" t="s">
        <v>88</v>
      </c>
      <c r="E147" s="324" t="s">
        <v>89</v>
      </c>
      <c r="F147" s="27" t="s">
        <v>90</v>
      </c>
      <c r="G147" s="27" t="s">
        <v>87</v>
      </c>
      <c r="H147" s="27" t="s">
        <v>88</v>
      </c>
      <c r="I147" s="324" t="s">
        <v>89</v>
      </c>
      <c r="J147" s="27" t="s">
        <v>90</v>
      </c>
      <c r="K147" s="27" t="s">
        <v>87</v>
      </c>
      <c r="L147" s="27" t="s">
        <v>88</v>
      </c>
      <c r="M147" s="324" t="s">
        <v>89</v>
      </c>
      <c r="N147" s="121" t="s">
        <v>90</v>
      </c>
    </row>
    <row r="148" spans="1:14" ht="27" customHeight="1" thickBot="1">
      <c r="A148" s="377"/>
      <c r="B148" s="380"/>
      <c r="C148" s="29" t="s">
        <v>91</v>
      </c>
      <c r="D148" s="29" t="s">
        <v>91</v>
      </c>
      <c r="E148" s="325"/>
      <c r="F148" s="29" t="s">
        <v>92</v>
      </c>
      <c r="G148" s="29" t="s">
        <v>91</v>
      </c>
      <c r="H148" s="29" t="s">
        <v>91</v>
      </c>
      <c r="I148" s="325"/>
      <c r="J148" s="29" t="s">
        <v>93</v>
      </c>
      <c r="K148" s="29" t="s">
        <v>91</v>
      </c>
      <c r="L148" s="29" t="s">
        <v>91</v>
      </c>
      <c r="M148" s="325"/>
      <c r="N148" s="122" t="s">
        <v>94</v>
      </c>
    </row>
    <row r="149" spans="1:14" ht="15.75" thickBot="1">
      <c r="A149" s="97">
        <v>1</v>
      </c>
      <c r="B149" s="145">
        <v>2</v>
      </c>
      <c r="C149" s="29">
        <v>3</v>
      </c>
      <c r="D149" s="29">
        <v>4</v>
      </c>
      <c r="E149" s="29"/>
      <c r="F149" s="29">
        <v>6</v>
      </c>
      <c r="G149" s="29">
        <v>7</v>
      </c>
      <c r="H149" s="29">
        <v>8</v>
      </c>
      <c r="I149" s="29">
        <v>9</v>
      </c>
      <c r="J149" s="29">
        <v>10</v>
      </c>
      <c r="K149" s="29">
        <v>11</v>
      </c>
      <c r="L149" s="29">
        <v>12</v>
      </c>
      <c r="M149" s="29">
        <v>13</v>
      </c>
      <c r="N149" s="122">
        <v>14</v>
      </c>
    </row>
    <row r="150" spans="1:14" ht="31.5" customHeight="1" thickBot="1">
      <c r="A150" s="97"/>
      <c r="B150" s="12" t="s">
        <v>79</v>
      </c>
      <c r="C150" s="34">
        <f>C94</f>
        <v>42092352.940000005</v>
      </c>
      <c r="D150" s="34">
        <f>D94</f>
        <v>2712555.4400000004</v>
      </c>
      <c r="E150" s="34">
        <f>E94</f>
        <v>2686041.22</v>
      </c>
      <c r="F150" s="34">
        <f>C150+D150</f>
        <v>44804908.38</v>
      </c>
      <c r="G150" s="34">
        <f>G94</f>
        <v>4075716</v>
      </c>
      <c r="H150" s="34">
        <f>H94</f>
        <v>0</v>
      </c>
      <c r="I150" s="34">
        <f>I94</f>
        <v>0</v>
      </c>
      <c r="J150" s="34">
        <f>G150+H150</f>
        <v>4075716</v>
      </c>
      <c r="K150" s="34">
        <f>K94</f>
        <v>3119800</v>
      </c>
      <c r="L150" s="34">
        <f>L94</f>
        <v>0</v>
      </c>
      <c r="M150" s="34">
        <f>M94</f>
        <v>0</v>
      </c>
      <c r="N150" s="146">
        <f>K150+L150</f>
        <v>3119800</v>
      </c>
    </row>
    <row r="151" spans="1:14" ht="16.5" thickBot="1">
      <c r="A151" s="97"/>
      <c r="B151" s="147" t="s">
        <v>80</v>
      </c>
      <c r="C151" s="34">
        <f>C150</f>
        <v>42092352.940000005</v>
      </c>
      <c r="D151" s="34">
        <f aca="true" t="shared" si="12" ref="D151:N151">D150</f>
        <v>2712555.4400000004</v>
      </c>
      <c r="E151" s="34">
        <f t="shared" si="12"/>
        <v>2686041.22</v>
      </c>
      <c r="F151" s="34">
        <f t="shared" si="12"/>
        <v>44804908.38</v>
      </c>
      <c r="G151" s="34">
        <f t="shared" si="12"/>
        <v>4075716</v>
      </c>
      <c r="H151" s="34">
        <f t="shared" si="12"/>
        <v>0</v>
      </c>
      <c r="I151" s="34">
        <f t="shared" si="12"/>
        <v>0</v>
      </c>
      <c r="J151" s="34">
        <f t="shared" si="12"/>
        <v>4075716</v>
      </c>
      <c r="K151" s="34">
        <f t="shared" si="12"/>
        <v>3119800</v>
      </c>
      <c r="L151" s="34">
        <f t="shared" si="12"/>
        <v>0</v>
      </c>
      <c r="M151" s="34">
        <f t="shared" si="12"/>
        <v>0</v>
      </c>
      <c r="N151" s="34">
        <f t="shared" si="12"/>
        <v>3119800</v>
      </c>
    </row>
    <row r="152" ht="21" customHeight="1">
      <c r="A152" s="73"/>
    </row>
    <row r="153" spans="1:14" ht="21" customHeight="1">
      <c r="A153" s="315" t="s">
        <v>60</v>
      </c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</row>
    <row r="154" spans="1:12" ht="16.5" thickBot="1">
      <c r="A154" s="119"/>
      <c r="K154" s="326" t="s">
        <v>12</v>
      </c>
      <c r="L154" s="326"/>
    </row>
    <row r="155" spans="1:12" ht="16.5" customHeight="1" thickBot="1">
      <c r="A155" s="375" t="s">
        <v>26</v>
      </c>
      <c r="B155" s="302" t="s">
        <v>51</v>
      </c>
      <c r="C155" s="302"/>
      <c r="D155" s="303"/>
      <c r="E155" s="328" t="s">
        <v>11</v>
      </c>
      <c r="F155" s="328"/>
      <c r="G155" s="328"/>
      <c r="H155" s="329"/>
      <c r="I155" s="328" t="s">
        <v>55</v>
      </c>
      <c r="J155" s="328"/>
      <c r="K155" s="328"/>
      <c r="L155" s="329"/>
    </row>
    <row r="156" spans="1:12" ht="16.5" customHeight="1">
      <c r="A156" s="376"/>
      <c r="B156" s="304"/>
      <c r="C156" s="304"/>
      <c r="D156" s="305"/>
      <c r="E156" s="27" t="s">
        <v>87</v>
      </c>
      <c r="F156" s="11" t="s">
        <v>88</v>
      </c>
      <c r="G156" s="382" t="s">
        <v>89</v>
      </c>
      <c r="H156" s="11" t="s">
        <v>90</v>
      </c>
      <c r="I156" s="11" t="s">
        <v>87</v>
      </c>
      <c r="J156" s="11" t="s">
        <v>88</v>
      </c>
      <c r="K156" s="324" t="s">
        <v>89</v>
      </c>
      <c r="L156" s="11" t="s">
        <v>90</v>
      </c>
    </row>
    <row r="157" spans="1:12" ht="45.75" customHeight="1" thickBot="1">
      <c r="A157" s="377"/>
      <c r="B157" s="306"/>
      <c r="C157" s="306"/>
      <c r="D157" s="307"/>
      <c r="E157" s="29" t="s">
        <v>91</v>
      </c>
      <c r="F157" s="10" t="s">
        <v>91</v>
      </c>
      <c r="G157" s="325"/>
      <c r="H157" s="10" t="s">
        <v>92</v>
      </c>
      <c r="I157" s="10" t="s">
        <v>91</v>
      </c>
      <c r="J157" s="10" t="s">
        <v>91</v>
      </c>
      <c r="K157" s="325"/>
      <c r="L157" s="10" t="s">
        <v>93</v>
      </c>
    </row>
    <row r="158" spans="1:12" ht="16.5" thickBot="1">
      <c r="A158" s="17">
        <v>1</v>
      </c>
      <c r="B158" s="314">
        <v>2</v>
      </c>
      <c r="C158" s="296"/>
      <c r="D158" s="297"/>
      <c r="E158" s="29">
        <v>3</v>
      </c>
      <c r="F158" s="10">
        <v>4</v>
      </c>
      <c r="G158" s="10">
        <v>5</v>
      </c>
      <c r="H158" s="10">
        <v>6</v>
      </c>
      <c r="I158" s="10">
        <v>7</v>
      </c>
      <c r="J158" s="10">
        <v>8</v>
      </c>
      <c r="K158" s="10">
        <v>9</v>
      </c>
      <c r="L158" s="10">
        <v>10</v>
      </c>
    </row>
    <row r="159" spans="1:12" ht="34.5" customHeight="1" thickBot="1">
      <c r="A159" s="17"/>
      <c r="B159" s="314" t="s">
        <v>79</v>
      </c>
      <c r="C159" s="296"/>
      <c r="D159" s="297"/>
      <c r="E159" s="34">
        <f>G131</f>
        <v>3297628</v>
      </c>
      <c r="F159" s="34">
        <f>H131</f>
        <v>0</v>
      </c>
      <c r="G159" s="34">
        <f>I131</f>
        <v>0</v>
      </c>
      <c r="H159" s="34">
        <f>E159+F159</f>
        <v>3297628</v>
      </c>
      <c r="I159" s="34">
        <f>K131</f>
        <v>3472403</v>
      </c>
      <c r="J159" s="34">
        <f>L131</f>
        <v>0</v>
      </c>
      <c r="K159" s="34">
        <f>M131</f>
        <v>0</v>
      </c>
      <c r="L159" s="34">
        <f>I159+J159</f>
        <v>3472403</v>
      </c>
    </row>
    <row r="160" spans="1:12" ht="16.5" customHeight="1" thickBot="1">
      <c r="A160" s="17"/>
      <c r="B160" s="337" t="s">
        <v>80</v>
      </c>
      <c r="C160" s="338"/>
      <c r="D160" s="339"/>
      <c r="E160" s="34">
        <f>E159</f>
        <v>3297628</v>
      </c>
      <c r="F160" s="34">
        <f aca="true" t="shared" si="13" ref="F160:L160">F159</f>
        <v>0</v>
      </c>
      <c r="G160" s="34">
        <f t="shared" si="13"/>
        <v>0</v>
      </c>
      <c r="H160" s="34">
        <f t="shared" si="13"/>
        <v>3297628</v>
      </c>
      <c r="I160" s="34">
        <f t="shared" si="13"/>
        <v>3472403</v>
      </c>
      <c r="J160" s="34">
        <f t="shared" si="13"/>
        <v>0</v>
      </c>
      <c r="K160" s="34">
        <f t="shared" si="13"/>
        <v>0</v>
      </c>
      <c r="L160" s="34">
        <f t="shared" si="13"/>
        <v>3472403</v>
      </c>
    </row>
    <row r="161" ht="6.75" customHeight="1">
      <c r="A161" s="73"/>
    </row>
    <row r="162" spans="1:14" ht="15.75" customHeight="1">
      <c r="A162" s="315" t="s">
        <v>120</v>
      </c>
      <c r="B162" s="315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</row>
    <row r="163" ht="10.5" customHeight="1">
      <c r="A163" s="21"/>
    </row>
    <row r="164" spans="1:14" ht="15.75" customHeight="1">
      <c r="A164" s="315" t="s">
        <v>231</v>
      </c>
      <c r="B164" s="315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</row>
    <row r="165" spans="1:14" ht="15.75" customHeight="1" thickBo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.75" customHeight="1" thickBot="1">
      <c r="A166" s="375" t="s">
        <v>26</v>
      </c>
      <c r="B166" s="302" t="s">
        <v>27</v>
      </c>
      <c r="C166" s="303"/>
      <c r="D166" s="308" t="s">
        <v>28</v>
      </c>
      <c r="E166" s="311" t="s">
        <v>29</v>
      </c>
      <c r="F166" s="296" t="s">
        <v>52</v>
      </c>
      <c r="G166" s="296"/>
      <c r="H166" s="297"/>
      <c r="I166" s="314" t="s">
        <v>53</v>
      </c>
      <c r="J166" s="296"/>
      <c r="K166" s="297"/>
      <c r="L166" s="314" t="s">
        <v>54</v>
      </c>
      <c r="M166" s="296"/>
      <c r="N166" s="297"/>
    </row>
    <row r="167" spans="1:14" ht="15.75" customHeight="1">
      <c r="A167" s="376"/>
      <c r="B167" s="304"/>
      <c r="C167" s="305"/>
      <c r="D167" s="309"/>
      <c r="E167" s="312"/>
      <c r="F167" s="74" t="s">
        <v>87</v>
      </c>
      <c r="G167" s="11" t="s">
        <v>88</v>
      </c>
      <c r="H167" s="75" t="s">
        <v>90</v>
      </c>
      <c r="I167" s="11" t="s">
        <v>87</v>
      </c>
      <c r="J167" s="11" t="s">
        <v>88</v>
      </c>
      <c r="K167" s="75" t="s">
        <v>90</v>
      </c>
      <c r="L167" s="11" t="s">
        <v>87</v>
      </c>
      <c r="M167" s="11" t="s">
        <v>88</v>
      </c>
      <c r="N167" s="75" t="s">
        <v>90</v>
      </c>
    </row>
    <row r="168" spans="1:14" ht="15.75" customHeight="1" thickBot="1">
      <c r="A168" s="376"/>
      <c r="B168" s="306"/>
      <c r="C168" s="307"/>
      <c r="D168" s="310"/>
      <c r="E168" s="313"/>
      <c r="F168" s="77" t="s">
        <v>91</v>
      </c>
      <c r="G168" s="10" t="s">
        <v>91</v>
      </c>
      <c r="H168" s="77" t="s">
        <v>121</v>
      </c>
      <c r="I168" s="10" t="s">
        <v>91</v>
      </c>
      <c r="J168" s="10" t="s">
        <v>91</v>
      </c>
      <c r="K168" s="77" t="s">
        <v>122</v>
      </c>
      <c r="L168" s="10" t="s">
        <v>91</v>
      </c>
      <c r="M168" s="10" t="s">
        <v>91</v>
      </c>
      <c r="N168" s="77" t="s">
        <v>122</v>
      </c>
    </row>
    <row r="169" spans="1:14" ht="15.75" customHeight="1" thickBot="1">
      <c r="A169" s="148">
        <v>1</v>
      </c>
      <c r="B169" s="296">
        <v>2</v>
      </c>
      <c r="C169" s="297"/>
      <c r="D169" s="64">
        <v>3</v>
      </c>
      <c r="E169" s="18">
        <v>4</v>
      </c>
      <c r="F169" s="10">
        <v>5</v>
      </c>
      <c r="G169" s="10">
        <v>6</v>
      </c>
      <c r="H169" s="79">
        <v>7</v>
      </c>
      <c r="I169" s="10">
        <v>8</v>
      </c>
      <c r="J169" s="10">
        <v>9</v>
      </c>
      <c r="K169" s="10">
        <v>10</v>
      </c>
      <c r="L169" s="10">
        <v>8</v>
      </c>
      <c r="M169" s="10">
        <v>9</v>
      </c>
      <c r="N169" s="10">
        <v>10</v>
      </c>
    </row>
    <row r="170" spans="1:14" ht="15.75" customHeight="1" thickBot="1">
      <c r="A170" s="149"/>
      <c r="B170" s="298" t="s">
        <v>123</v>
      </c>
      <c r="C170" s="299"/>
      <c r="D170" s="150"/>
      <c r="E170" s="151"/>
      <c r="F170" s="10"/>
      <c r="G170" s="13"/>
      <c r="H170" s="152"/>
      <c r="I170" s="10"/>
      <c r="J170" s="10"/>
      <c r="K170" s="10"/>
      <c r="L170" s="10"/>
      <c r="M170" s="10"/>
      <c r="N170" s="10"/>
    </row>
    <row r="171" spans="1:14" ht="15.75" customHeight="1" thickBot="1">
      <c r="A171" s="149"/>
      <c r="B171" s="153" t="s">
        <v>124</v>
      </c>
      <c r="C171" s="154"/>
      <c r="D171" s="150" t="s">
        <v>125</v>
      </c>
      <c r="E171" s="285" t="s">
        <v>126</v>
      </c>
      <c r="F171" s="155">
        <v>683.25</v>
      </c>
      <c r="G171" s="156">
        <v>0</v>
      </c>
      <c r="H171" s="253">
        <f>SUM(F171:G171)</f>
        <v>683.25</v>
      </c>
      <c r="I171" s="95">
        <v>683.25</v>
      </c>
      <c r="J171" s="155">
        <v>0</v>
      </c>
      <c r="K171" s="95">
        <f>SUM(I171:J171)</f>
        <v>683.25</v>
      </c>
      <c r="L171" s="95">
        <v>700.5</v>
      </c>
      <c r="M171" s="155">
        <v>0</v>
      </c>
      <c r="N171" s="155">
        <f>SUM(L171:M171)</f>
        <v>700.5</v>
      </c>
    </row>
    <row r="172" spans="1:14" ht="15.75" customHeight="1" thickBot="1">
      <c r="A172" s="149"/>
      <c r="B172" s="300" t="s">
        <v>248</v>
      </c>
      <c r="C172" s="301"/>
      <c r="D172" s="150" t="s">
        <v>125</v>
      </c>
      <c r="E172" s="287"/>
      <c r="F172" s="155">
        <v>214.5</v>
      </c>
      <c r="G172" s="159">
        <v>0</v>
      </c>
      <c r="H172" s="253">
        <f>SUM(F172:G172)</f>
        <v>214.5</v>
      </c>
      <c r="I172" s="95" t="s">
        <v>243</v>
      </c>
      <c r="J172" s="161">
        <v>0</v>
      </c>
      <c r="K172" s="95">
        <f>SUM(I172:J172)</f>
        <v>0</v>
      </c>
      <c r="L172" s="95">
        <v>213.75</v>
      </c>
      <c r="M172" s="161">
        <v>0</v>
      </c>
      <c r="N172" s="155">
        <f>SUM(L172:M172)</f>
        <v>213.75</v>
      </c>
    </row>
    <row r="173" spans="1:14" ht="15.75" customHeight="1" thickBot="1">
      <c r="A173" s="149"/>
      <c r="B173" s="283" t="s">
        <v>249</v>
      </c>
      <c r="C173" s="284"/>
      <c r="D173" s="150"/>
      <c r="E173" s="158"/>
      <c r="F173" s="155"/>
      <c r="G173" s="159"/>
      <c r="H173" s="253"/>
      <c r="I173" s="95"/>
      <c r="J173" s="161"/>
      <c r="K173" s="95"/>
      <c r="L173" s="95">
        <v>138.75</v>
      </c>
      <c r="M173" s="161">
        <v>0</v>
      </c>
      <c r="N173" s="155">
        <f>SUM(L173:M173)</f>
        <v>138.75</v>
      </c>
    </row>
    <row r="174" spans="1:14" ht="15.75" customHeight="1" thickBot="1">
      <c r="A174" s="149"/>
      <c r="B174" s="290" t="s">
        <v>250</v>
      </c>
      <c r="C174" s="291"/>
      <c r="D174" s="150"/>
      <c r="E174" s="158"/>
      <c r="F174" s="155"/>
      <c r="G174" s="159"/>
      <c r="H174" s="253"/>
      <c r="I174" s="95"/>
      <c r="J174" s="161"/>
      <c r="K174" s="95"/>
      <c r="L174" s="15">
        <v>75</v>
      </c>
      <c r="M174" s="161">
        <v>0</v>
      </c>
      <c r="N174" s="155">
        <f>SUM(L174:M174)</f>
        <v>75</v>
      </c>
    </row>
    <row r="175" spans="1:14" ht="15.75" customHeight="1" thickBot="1">
      <c r="A175" s="149"/>
      <c r="B175" s="162" t="s">
        <v>127</v>
      </c>
      <c r="C175" s="163"/>
      <c r="D175" s="150"/>
      <c r="E175" s="151"/>
      <c r="F175" s="10"/>
      <c r="G175" s="13"/>
      <c r="H175" s="157"/>
      <c r="I175" s="10"/>
      <c r="J175" s="10"/>
      <c r="K175" s="10"/>
      <c r="L175" s="10"/>
      <c r="M175" s="10"/>
      <c r="N175" s="10"/>
    </row>
    <row r="176" spans="1:14" ht="15.75" customHeight="1" thickBot="1">
      <c r="A176" s="149"/>
      <c r="B176" s="300" t="s">
        <v>128</v>
      </c>
      <c r="C176" s="301"/>
      <c r="D176" s="150" t="s">
        <v>129</v>
      </c>
      <c r="E176" s="151" t="s">
        <v>126</v>
      </c>
      <c r="F176" s="10">
        <v>283579</v>
      </c>
      <c r="G176" s="13">
        <v>0</v>
      </c>
      <c r="H176" s="160">
        <f>F176</f>
        <v>283579</v>
      </c>
      <c r="I176" s="10">
        <v>283579</v>
      </c>
      <c r="J176" s="10">
        <v>0</v>
      </c>
      <c r="K176" s="10">
        <f>SUM(I176:J176)</f>
        <v>283579</v>
      </c>
      <c r="L176" s="10"/>
      <c r="M176" s="10"/>
      <c r="N176" s="10"/>
    </row>
    <row r="177" spans="1:16" ht="34.5" customHeight="1" thickBot="1">
      <c r="A177" s="251"/>
      <c r="B177" s="288" t="s">
        <v>244</v>
      </c>
      <c r="C177" s="289"/>
      <c r="D177" s="258"/>
      <c r="E177" s="252"/>
      <c r="F177" s="11"/>
      <c r="G177" s="38"/>
      <c r="H177" s="160"/>
      <c r="I177" s="11"/>
      <c r="J177" s="11"/>
      <c r="K177" s="11"/>
      <c r="L177" s="11">
        <v>237950</v>
      </c>
      <c r="M177" s="11">
        <v>0</v>
      </c>
      <c r="N177" s="11">
        <f>SUM(L177:M177)</f>
        <v>237950</v>
      </c>
      <c r="O177">
        <v>240000</v>
      </c>
      <c r="P177" s="260">
        <v>245000</v>
      </c>
    </row>
    <row r="178" spans="1:14" ht="15" customHeight="1" thickBot="1">
      <c r="A178" s="12"/>
      <c r="B178" s="290" t="s">
        <v>247</v>
      </c>
      <c r="C178" s="291"/>
      <c r="D178" s="150"/>
      <c r="E178" s="151"/>
      <c r="F178" s="198"/>
      <c r="G178" s="57"/>
      <c r="H178" s="157"/>
      <c r="I178" s="198"/>
      <c r="J178" s="198"/>
      <c r="K178" s="198"/>
      <c r="L178" s="198"/>
      <c r="M178" s="198"/>
      <c r="N178" s="79"/>
    </row>
    <row r="179" spans="1:16" ht="15" customHeight="1" thickBot="1">
      <c r="A179" s="149"/>
      <c r="B179" s="292" t="s">
        <v>246</v>
      </c>
      <c r="C179" s="293"/>
      <c r="D179" s="259"/>
      <c r="E179" s="158"/>
      <c r="F179" s="201"/>
      <c r="G179" s="250"/>
      <c r="H179" s="164"/>
      <c r="I179" s="201"/>
      <c r="J179" s="201"/>
      <c r="K179" s="201"/>
      <c r="L179" s="201">
        <v>189855</v>
      </c>
      <c r="M179" s="201">
        <v>0</v>
      </c>
      <c r="N179" s="77">
        <f>SUM(L179:M179)</f>
        <v>189855</v>
      </c>
      <c r="O179">
        <f>O177-O180</f>
        <v>191900</v>
      </c>
      <c r="P179">
        <f>P177-P180</f>
        <v>196900</v>
      </c>
    </row>
    <row r="180" spans="1:16" ht="27.75" customHeight="1" thickBot="1">
      <c r="A180" s="149"/>
      <c r="B180" s="290" t="s">
        <v>245</v>
      </c>
      <c r="C180" s="291"/>
      <c r="D180" s="150"/>
      <c r="E180" s="151"/>
      <c r="F180" s="198"/>
      <c r="G180" s="57"/>
      <c r="H180" s="157"/>
      <c r="I180" s="198"/>
      <c r="J180" s="198"/>
      <c r="K180" s="198"/>
      <c r="L180" s="198">
        <v>48095</v>
      </c>
      <c r="M180" s="198">
        <v>0</v>
      </c>
      <c r="N180" s="79">
        <f>SUM(L180:M180)</f>
        <v>48095</v>
      </c>
      <c r="O180">
        <v>48100</v>
      </c>
      <c r="P180" s="260">
        <v>48100</v>
      </c>
    </row>
    <row r="181" spans="1:14" ht="15.75" customHeight="1" thickBot="1">
      <c r="A181" s="149"/>
      <c r="B181" s="294" t="s">
        <v>130</v>
      </c>
      <c r="C181" s="295"/>
      <c r="D181" s="259"/>
      <c r="E181" s="158"/>
      <c r="F181" s="11"/>
      <c r="G181" s="13"/>
      <c r="H181" s="164"/>
      <c r="I181" s="10"/>
      <c r="J181" s="10"/>
      <c r="K181" s="10"/>
      <c r="L181" s="10"/>
      <c r="M181" s="10"/>
      <c r="N181" s="10"/>
    </row>
    <row r="182" spans="1:14" ht="30" customHeight="1" thickBot="1">
      <c r="A182" s="149"/>
      <c r="B182" s="283" t="s">
        <v>131</v>
      </c>
      <c r="C182" s="284"/>
      <c r="D182" s="150" t="s">
        <v>125</v>
      </c>
      <c r="E182" s="151" t="s">
        <v>132</v>
      </c>
      <c r="F182" s="12">
        <v>1865</v>
      </c>
      <c r="G182" s="13">
        <v>0</v>
      </c>
      <c r="H182" s="12">
        <f>SUM(F182:G182)</f>
        <v>1865</v>
      </c>
      <c r="I182" s="10">
        <v>1656</v>
      </c>
      <c r="J182" s="10">
        <v>0</v>
      </c>
      <c r="K182" s="10">
        <f>SUM(I182:J182)</f>
        <v>1656</v>
      </c>
      <c r="L182" s="10"/>
      <c r="M182" s="10"/>
      <c r="N182" s="10"/>
    </row>
    <row r="183" spans="1:14" ht="31.5" customHeight="1" thickBot="1">
      <c r="A183" s="149"/>
      <c r="B183" s="283" t="s">
        <v>133</v>
      </c>
      <c r="C183" s="284"/>
      <c r="D183" s="150" t="s">
        <v>125</v>
      </c>
      <c r="E183" s="151" t="s">
        <v>132</v>
      </c>
      <c r="F183" s="10">
        <v>804</v>
      </c>
      <c r="G183" s="13">
        <v>0</v>
      </c>
      <c r="H183" s="12">
        <f>SUM(F183:G183)</f>
        <v>804</v>
      </c>
      <c r="I183" s="10">
        <v>636</v>
      </c>
      <c r="J183" s="10">
        <v>0</v>
      </c>
      <c r="K183" s="10">
        <f>SUM(I183:J183)</f>
        <v>636</v>
      </c>
      <c r="L183" s="10"/>
      <c r="M183" s="10"/>
      <c r="N183" s="10"/>
    </row>
    <row r="184" spans="1:14" ht="31.5" customHeight="1" thickBot="1">
      <c r="A184" s="149"/>
      <c r="B184" s="283" t="s">
        <v>251</v>
      </c>
      <c r="C184" s="284"/>
      <c r="D184" s="150"/>
      <c r="E184" s="151"/>
      <c r="F184" s="10"/>
      <c r="G184" s="13"/>
      <c r="H184" s="12"/>
      <c r="I184" s="10"/>
      <c r="J184" s="10"/>
      <c r="K184" s="10"/>
      <c r="L184" s="10">
        <v>1556</v>
      </c>
      <c r="M184" s="10">
        <v>0</v>
      </c>
      <c r="N184" s="10">
        <f>SUM(L184:M184)</f>
        <v>1556</v>
      </c>
    </row>
    <row r="185" spans="1:14" ht="31.5" customHeight="1" thickBot="1">
      <c r="A185" s="149"/>
      <c r="B185" s="283" t="s">
        <v>252</v>
      </c>
      <c r="C185" s="284"/>
      <c r="D185" s="150"/>
      <c r="E185" s="151"/>
      <c r="F185" s="10"/>
      <c r="G185" s="13"/>
      <c r="H185" s="12"/>
      <c r="I185" s="10"/>
      <c r="J185" s="10"/>
      <c r="K185" s="10"/>
      <c r="L185" s="10">
        <v>740</v>
      </c>
      <c r="M185" s="10">
        <v>0</v>
      </c>
      <c r="N185" s="10">
        <f>SUM(L185:M185)</f>
        <v>740</v>
      </c>
    </row>
    <row r="186" spans="1:14" ht="28.5" customHeight="1" thickBot="1">
      <c r="A186" s="149"/>
      <c r="B186" s="300" t="s">
        <v>134</v>
      </c>
      <c r="C186" s="301"/>
      <c r="D186" s="150" t="s">
        <v>125</v>
      </c>
      <c r="E186" s="151" t="s">
        <v>135</v>
      </c>
      <c r="F186" s="10">
        <v>4903</v>
      </c>
      <c r="G186" s="13">
        <v>0</v>
      </c>
      <c r="H186" s="12">
        <f>SUM(F186:G186)</f>
        <v>4903</v>
      </c>
      <c r="I186" s="10">
        <v>3700</v>
      </c>
      <c r="J186" s="10">
        <v>0</v>
      </c>
      <c r="K186" s="10">
        <f>SUM(I186:J186)</f>
        <v>3700</v>
      </c>
      <c r="L186" s="10"/>
      <c r="M186" s="10"/>
      <c r="N186" s="10"/>
    </row>
    <row r="187" spans="1:14" ht="15.75" customHeight="1" thickBot="1">
      <c r="A187" s="149"/>
      <c r="B187" s="383" t="s">
        <v>136</v>
      </c>
      <c r="C187" s="299"/>
      <c r="D187" s="150"/>
      <c r="E187" s="151"/>
      <c r="F187" s="10"/>
      <c r="G187" s="13"/>
      <c r="H187" s="164"/>
      <c r="I187" s="10"/>
      <c r="J187" s="10"/>
      <c r="K187" s="10"/>
      <c r="L187" s="10"/>
      <c r="M187" s="10"/>
      <c r="N187" s="10"/>
    </row>
    <row r="188" spans="1:14" ht="66.75" customHeight="1" thickBot="1">
      <c r="A188" s="149"/>
      <c r="B188" s="300" t="s">
        <v>137</v>
      </c>
      <c r="C188" s="301"/>
      <c r="D188" s="150" t="s">
        <v>138</v>
      </c>
      <c r="E188" s="151" t="s">
        <v>139</v>
      </c>
      <c r="F188" s="10">
        <v>97.8</v>
      </c>
      <c r="G188" s="13">
        <v>0</v>
      </c>
      <c r="H188" s="254">
        <f>SUM(F188:G188)</f>
        <v>97.8</v>
      </c>
      <c r="I188" s="10">
        <v>96</v>
      </c>
      <c r="J188" s="10">
        <v>0</v>
      </c>
      <c r="K188" s="10">
        <f>SUM(I188:J188)</f>
        <v>96</v>
      </c>
      <c r="L188" s="10">
        <v>97</v>
      </c>
      <c r="M188" s="10">
        <v>0</v>
      </c>
      <c r="N188" s="10">
        <f>SUM(L188:M188)</f>
        <v>97</v>
      </c>
    </row>
    <row r="189" spans="1:14" ht="32.25" customHeight="1" thickBot="1">
      <c r="A189" s="149"/>
      <c r="B189" s="384" t="s">
        <v>140</v>
      </c>
      <c r="C189" s="385"/>
      <c r="D189" s="150" t="s">
        <v>138</v>
      </c>
      <c r="E189" s="158" t="s">
        <v>141</v>
      </c>
      <c r="F189" s="10">
        <v>53.8</v>
      </c>
      <c r="G189" s="13">
        <v>0</v>
      </c>
      <c r="H189" s="254">
        <f>SUM(F189:G189)</f>
        <v>53.8</v>
      </c>
      <c r="I189" s="10">
        <v>54</v>
      </c>
      <c r="J189" s="10">
        <v>0</v>
      </c>
      <c r="K189" s="10">
        <f>SUM(I189:J189)</f>
        <v>54</v>
      </c>
      <c r="L189" s="10">
        <v>54</v>
      </c>
      <c r="M189" s="10">
        <v>0</v>
      </c>
      <c r="N189" s="10">
        <f>SUM(L189:M189)</f>
        <v>54</v>
      </c>
    </row>
    <row r="190" spans="1:14" ht="68.25" customHeight="1" thickBot="1">
      <c r="A190" s="149"/>
      <c r="B190" s="300" t="s">
        <v>142</v>
      </c>
      <c r="C190" s="301"/>
      <c r="D190" s="150" t="s">
        <v>138</v>
      </c>
      <c r="E190" s="151" t="s">
        <v>139</v>
      </c>
      <c r="F190" s="10">
        <v>54.2</v>
      </c>
      <c r="G190" s="13">
        <v>0</v>
      </c>
      <c r="H190" s="254">
        <f>SUM(F190:G190)</f>
        <v>54.2</v>
      </c>
      <c r="I190" s="10">
        <v>99.9</v>
      </c>
      <c r="J190" s="10">
        <v>0</v>
      </c>
      <c r="K190" s="10">
        <f>SUM(I190:J190)</f>
        <v>99.9</v>
      </c>
      <c r="L190" s="10">
        <v>99.9</v>
      </c>
      <c r="M190" s="10">
        <v>0</v>
      </c>
      <c r="N190" s="10">
        <f>SUM(L190:M190)</f>
        <v>99.9</v>
      </c>
    </row>
    <row r="191" spans="1:14" ht="62.25" customHeight="1" thickBot="1">
      <c r="A191" s="149"/>
      <c r="B191" s="300" t="s">
        <v>143</v>
      </c>
      <c r="C191" s="301"/>
      <c r="D191" s="150" t="s">
        <v>138</v>
      </c>
      <c r="E191" s="151" t="s">
        <v>139</v>
      </c>
      <c r="F191" s="10">
        <v>62.8</v>
      </c>
      <c r="G191" s="13">
        <v>0</v>
      </c>
      <c r="H191" s="12">
        <f>SUM(F191:G191)</f>
        <v>62.8</v>
      </c>
      <c r="I191" s="10">
        <v>70</v>
      </c>
      <c r="J191" s="10">
        <v>0</v>
      </c>
      <c r="K191" s="10">
        <f>SUM(I191:J191)</f>
        <v>70</v>
      </c>
      <c r="L191" s="10">
        <v>72</v>
      </c>
      <c r="M191" s="10">
        <v>0</v>
      </c>
      <c r="N191" s="10">
        <f>SUM(L191:M191)</f>
        <v>72</v>
      </c>
    </row>
    <row r="192" spans="1:14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 customHeight="1">
      <c r="A193" s="315" t="s">
        <v>232</v>
      </c>
      <c r="B193" s="315"/>
      <c r="C193" s="315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</row>
    <row r="194" spans="1:14" ht="15" customHeight="1" thickBo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6" ht="15.75" customHeight="1" thickBot="1">
      <c r="A195" s="375" t="s">
        <v>26</v>
      </c>
      <c r="B195" s="302" t="s">
        <v>27</v>
      </c>
      <c r="C195" s="303"/>
      <c r="D195" s="308" t="s">
        <v>28</v>
      </c>
      <c r="E195" s="311" t="s">
        <v>29</v>
      </c>
      <c r="F195" s="314" t="s">
        <v>11</v>
      </c>
      <c r="G195" s="296"/>
      <c r="H195" s="297"/>
      <c r="I195" s="314" t="s">
        <v>55</v>
      </c>
      <c r="J195" s="296"/>
      <c r="K195" s="297"/>
      <c r="L195" s="304"/>
      <c r="M195" s="304"/>
      <c r="N195" s="304"/>
      <c r="O195" s="166"/>
      <c r="P195" s="166"/>
    </row>
    <row r="196" spans="1:16" ht="15.75" customHeight="1">
      <c r="A196" s="376"/>
      <c r="B196" s="304"/>
      <c r="C196" s="305"/>
      <c r="D196" s="309"/>
      <c r="E196" s="312"/>
      <c r="F196" s="16" t="s">
        <v>87</v>
      </c>
      <c r="G196" s="11" t="s">
        <v>88</v>
      </c>
      <c r="H196" s="75" t="s">
        <v>90</v>
      </c>
      <c r="I196" s="11" t="s">
        <v>87</v>
      </c>
      <c r="J196" s="11" t="s">
        <v>88</v>
      </c>
      <c r="K196" s="75" t="s">
        <v>90</v>
      </c>
      <c r="L196" s="38"/>
      <c r="M196" s="38"/>
      <c r="N196" s="38"/>
      <c r="O196" s="166"/>
      <c r="P196" s="166"/>
    </row>
    <row r="197" spans="1:16" ht="15.75" customHeight="1" thickBot="1">
      <c r="A197" s="376"/>
      <c r="B197" s="306"/>
      <c r="C197" s="307"/>
      <c r="D197" s="310"/>
      <c r="E197" s="313"/>
      <c r="F197" s="18" t="s">
        <v>91</v>
      </c>
      <c r="G197" s="10" t="s">
        <v>91</v>
      </c>
      <c r="H197" s="77" t="s">
        <v>121</v>
      </c>
      <c r="I197" s="10" t="s">
        <v>91</v>
      </c>
      <c r="J197" s="10" t="s">
        <v>91</v>
      </c>
      <c r="K197" s="77" t="s">
        <v>122</v>
      </c>
      <c r="L197" s="38"/>
      <c r="M197" s="38"/>
      <c r="N197" s="38"/>
      <c r="O197" s="166"/>
      <c r="P197" s="166"/>
    </row>
    <row r="198" spans="1:16" ht="15.75" customHeight="1" thickBot="1">
      <c r="A198" s="148">
        <v>1</v>
      </c>
      <c r="B198" s="296">
        <v>2</v>
      </c>
      <c r="C198" s="297"/>
      <c r="D198" s="64">
        <v>3</v>
      </c>
      <c r="E198" s="18">
        <v>4</v>
      </c>
      <c r="F198" s="131">
        <v>5</v>
      </c>
      <c r="G198" s="10">
        <v>6</v>
      </c>
      <c r="H198" s="79">
        <v>7</v>
      </c>
      <c r="I198" s="10">
        <v>8</v>
      </c>
      <c r="J198" s="10">
        <v>9</v>
      </c>
      <c r="K198" s="264">
        <v>10</v>
      </c>
      <c r="L198" s="38"/>
      <c r="M198" s="38"/>
      <c r="N198" s="38"/>
      <c r="O198" s="166"/>
      <c r="P198" s="166"/>
    </row>
    <row r="199" spans="1:16" ht="15.75" customHeight="1" thickBot="1">
      <c r="A199" s="149"/>
      <c r="B199" s="298" t="s">
        <v>123</v>
      </c>
      <c r="C199" s="299"/>
      <c r="D199" s="150"/>
      <c r="E199" s="151"/>
      <c r="F199" s="131"/>
      <c r="G199" s="13"/>
      <c r="H199" s="152"/>
      <c r="I199" s="10"/>
      <c r="J199" s="10"/>
      <c r="K199" s="264"/>
      <c r="L199" s="38"/>
      <c r="M199" s="38"/>
      <c r="N199" s="38"/>
      <c r="O199" s="166"/>
      <c r="P199" s="166"/>
    </row>
    <row r="200" spans="1:16" ht="15.75" customHeight="1" thickBot="1">
      <c r="A200" s="149"/>
      <c r="B200" s="153" t="s">
        <v>124</v>
      </c>
      <c r="C200" s="154"/>
      <c r="D200" s="150" t="s">
        <v>125</v>
      </c>
      <c r="E200" s="285" t="s">
        <v>126</v>
      </c>
      <c r="F200" s="265">
        <v>700.5</v>
      </c>
      <c r="G200" s="156">
        <v>0</v>
      </c>
      <c r="H200" s="253">
        <f>SUM(F200:G200)</f>
        <v>700.5</v>
      </c>
      <c r="I200" s="95">
        <v>700.5</v>
      </c>
      <c r="J200" s="155">
        <v>0</v>
      </c>
      <c r="K200" s="266">
        <f>SUM(I200:J200)</f>
        <v>700.5</v>
      </c>
      <c r="L200" s="261"/>
      <c r="M200" s="262"/>
      <c r="N200" s="262"/>
      <c r="O200" s="166"/>
      <c r="P200" s="166"/>
    </row>
    <row r="201" spans="1:16" ht="15.75" customHeight="1" thickBot="1">
      <c r="A201" s="149"/>
      <c r="B201" s="300" t="s">
        <v>248</v>
      </c>
      <c r="C201" s="301"/>
      <c r="D201" s="150" t="s">
        <v>125</v>
      </c>
      <c r="E201" s="286"/>
      <c r="F201" s="265">
        <v>213.75</v>
      </c>
      <c r="G201" s="159">
        <v>0</v>
      </c>
      <c r="H201" s="253">
        <f>SUM(F201:G201)</f>
        <v>213.75</v>
      </c>
      <c r="I201" s="95">
        <v>213.75</v>
      </c>
      <c r="J201" s="161">
        <v>0</v>
      </c>
      <c r="K201" s="266">
        <f>SUM(I201:J201)</f>
        <v>213.75</v>
      </c>
      <c r="L201" s="261"/>
      <c r="M201" s="32"/>
      <c r="N201" s="262"/>
      <c r="O201" s="166"/>
      <c r="P201" s="166"/>
    </row>
    <row r="202" spans="1:16" ht="15.75" customHeight="1" thickBot="1">
      <c r="A202" s="149"/>
      <c r="B202" s="283" t="s">
        <v>249</v>
      </c>
      <c r="C202" s="284"/>
      <c r="D202" s="150"/>
      <c r="E202" s="286"/>
      <c r="F202" s="265">
        <v>138.75</v>
      </c>
      <c r="G202" s="159">
        <v>0</v>
      </c>
      <c r="H202" s="253">
        <f>SUM(F202:G202)</f>
        <v>138.75</v>
      </c>
      <c r="I202" s="95">
        <v>138.75</v>
      </c>
      <c r="J202" s="161">
        <v>0</v>
      </c>
      <c r="K202" s="266">
        <f>SUM(I202:J202)</f>
        <v>138.75</v>
      </c>
      <c r="L202" s="261"/>
      <c r="M202" s="32"/>
      <c r="N202" s="262"/>
      <c r="O202" s="166"/>
      <c r="P202" s="166"/>
    </row>
    <row r="203" spans="1:16" ht="15.75" customHeight="1" thickBot="1">
      <c r="A203" s="149"/>
      <c r="B203" s="290" t="s">
        <v>250</v>
      </c>
      <c r="C203" s="291"/>
      <c r="D203" s="150"/>
      <c r="E203" s="287"/>
      <c r="F203" s="267">
        <v>75</v>
      </c>
      <c r="G203" s="159">
        <v>0</v>
      </c>
      <c r="H203" s="253">
        <f>SUM(F203:G203)</f>
        <v>75</v>
      </c>
      <c r="I203" s="15">
        <v>75</v>
      </c>
      <c r="J203" s="161">
        <v>0</v>
      </c>
      <c r="K203" s="266">
        <f>SUM(I203:J203)</f>
        <v>75</v>
      </c>
      <c r="L203" s="263"/>
      <c r="M203" s="32"/>
      <c r="N203" s="262"/>
      <c r="O203" s="166"/>
      <c r="P203" s="166"/>
    </row>
    <row r="204" spans="1:16" ht="15.75" customHeight="1" thickBot="1">
      <c r="A204" s="149"/>
      <c r="B204" s="162" t="s">
        <v>127</v>
      </c>
      <c r="C204" s="163"/>
      <c r="D204" s="150"/>
      <c r="E204" s="151"/>
      <c r="F204" s="131"/>
      <c r="G204" s="13"/>
      <c r="H204" s="157"/>
      <c r="I204" s="10"/>
      <c r="J204" s="10"/>
      <c r="K204" s="264"/>
      <c r="L204" s="38"/>
      <c r="M204" s="38"/>
      <c r="N204" s="38"/>
      <c r="O204" s="166"/>
      <c r="P204" s="166"/>
    </row>
    <row r="205" spans="1:16" ht="34.5" customHeight="1" thickBot="1">
      <c r="A205" s="251"/>
      <c r="B205" s="288" t="s">
        <v>244</v>
      </c>
      <c r="C205" s="289"/>
      <c r="D205" s="258"/>
      <c r="E205" s="285" t="s">
        <v>253</v>
      </c>
      <c r="F205" s="130">
        <v>240000</v>
      </c>
      <c r="G205" s="38">
        <v>0</v>
      </c>
      <c r="H205" s="160">
        <f>SUM(F205:G205)</f>
        <v>240000</v>
      </c>
      <c r="I205" s="11">
        <v>245000</v>
      </c>
      <c r="J205" s="11">
        <v>0</v>
      </c>
      <c r="K205" s="75">
        <f>SUM(I205:J205)</f>
        <v>245000</v>
      </c>
      <c r="L205" s="38"/>
      <c r="M205" s="38"/>
      <c r="N205" s="38"/>
      <c r="O205" s="166"/>
      <c r="P205" s="260"/>
    </row>
    <row r="206" spans="1:16" ht="15" customHeight="1" thickBot="1">
      <c r="A206" s="12"/>
      <c r="B206" s="290" t="s">
        <v>247</v>
      </c>
      <c r="C206" s="291"/>
      <c r="D206" s="150"/>
      <c r="E206" s="286"/>
      <c r="F206" s="268"/>
      <c r="G206" s="57"/>
      <c r="H206" s="157"/>
      <c r="I206" s="198"/>
      <c r="J206" s="198"/>
      <c r="K206" s="79"/>
      <c r="L206" s="38"/>
      <c r="M206" s="38"/>
      <c r="N206" s="38"/>
      <c r="O206" s="166"/>
      <c r="P206" s="166"/>
    </row>
    <row r="207" spans="1:16" ht="15" customHeight="1" thickBot="1">
      <c r="A207" s="149"/>
      <c r="B207" s="292" t="s">
        <v>246</v>
      </c>
      <c r="C207" s="293"/>
      <c r="D207" s="259"/>
      <c r="E207" s="286"/>
      <c r="F207" s="269">
        <v>191900</v>
      </c>
      <c r="G207" s="250">
        <v>0</v>
      </c>
      <c r="H207" s="164">
        <f>SUM(F207:G207)</f>
        <v>191900</v>
      </c>
      <c r="I207" s="201">
        <v>196800</v>
      </c>
      <c r="J207" s="201">
        <v>0</v>
      </c>
      <c r="K207" s="77">
        <f>SUM(I207:J207)</f>
        <v>196800</v>
      </c>
      <c r="L207" s="38"/>
      <c r="M207" s="38"/>
      <c r="N207" s="38"/>
      <c r="O207" s="166"/>
      <c r="P207" s="166"/>
    </row>
    <row r="208" spans="1:16" ht="27.75" customHeight="1" thickBot="1">
      <c r="A208" s="149"/>
      <c r="B208" s="290" t="s">
        <v>245</v>
      </c>
      <c r="C208" s="291"/>
      <c r="D208" s="150"/>
      <c r="E208" s="287"/>
      <c r="F208" s="268">
        <v>48100</v>
      </c>
      <c r="G208" s="57">
        <v>0</v>
      </c>
      <c r="H208" s="164">
        <f>SUM(F208:G208)</f>
        <v>48100</v>
      </c>
      <c r="I208" s="198">
        <v>48200</v>
      </c>
      <c r="J208" s="198">
        <v>0</v>
      </c>
      <c r="K208" s="77">
        <f>SUM(I208:J208)</f>
        <v>48200</v>
      </c>
      <c r="L208" s="38"/>
      <c r="M208" s="38"/>
      <c r="N208" s="38"/>
      <c r="O208" s="166"/>
      <c r="P208" s="260"/>
    </row>
    <row r="209" spans="1:16" ht="15.75" customHeight="1" thickBot="1">
      <c r="A209" s="149"/>
      <c r="B209" s="294" t="s">
        <v>130</v>
      </c>
      <c r="C209" s="295"/>
      <c r="D209" s="257"/>
      <c r="E209" s="271"/>
      <c r="F209" s="130"/>
      <c r="G209" s="38"/>
      <c r="H209" s="160"/>
      <c r="I209" s="11"/>
      <c r="J209" s="11"/>
      <c r="K209" s="75"/>
      <c r="L209" s="38"/>
      <c r="M209" s="38"/>
      <c r="N209" s="38"/>
      <c r="O209" s="166"/>
      <c r="P209" s="166"/>
    </row>
    <row r="210" spans="1:16" ht="31.5" customHeight="1" thickBot="1">
      <c r="A210" s="149"/>
      <c r="B210" s="283" t="s">
        <v>251</v>
      </c>
      <c r="C210" s="284"/>
      <c r="D210" s="150"/>
      <c r="E210" s="151" t="s">
        <v>254</v>
      </c>
      <c r="F210" s="268">
        <v>1383</v>
      </c>
      <c r="G210" s="57">
        <v>0</v>
      </c>
      <c r="H210" s="12">
        <f>SUM(F210:G210)</f>
        <v>1383</v>
      </c>
      <c r="I210" s="198">
        <v>1418</v>
      </c>
      <c r="J210" s="198">
        <v>0</v>
      </c>
      <c r="K210" s="79">
        <f>SUM(I210:J210)</f>
        <v>1418</v>
      </c>
      <c r="L210" s="38"/>
      <c r="M210" s="38"/>
      <c r="N210" s="38"/>
      <c r="O210" s="166"/>
      <c r="P210" s="166"/>
    </row>
    <row r="211" spans="1:16" ht="31.5" customHeight="1" thickBot="1">
      <c r="A211" s="149"/>
      <c r="B211" s="283" t="s">
        <v>252</v>
      </c>
      <c r="C211" s="284"/>
      <c r="D211" s="259"/>
      <c r="E211" s="158" t="s">
        <v>254</v>
      </c>
      <c r="F211" s="131">
        <v>641</v>
      </c>
      <c r="G211" s="13">
        <v>0</v>
      </c>
      <c r="H211" s="12">
        <f>SUM(F211:G211)</f>
        <v>641</v>
      </c>
      <c r="I211" s="10">
        <v>643</v>
      </c>
      <c r="J211" s="10">
        <v>0</v>
      </c>
      <c r="K211" s="79">
        <f>SUM(I211:J211)</f>
        <v>643</v>
      </c>
      <c r="L211" s="38"/>
      <c r="M211" s="38"/>
      <c r="N211" s="38"/>
      <c r="O211" s="166"/>
      <c r="P211" s="166"/>
    </row>
    <row r="212" spans="1:14" ht="15" customHeight="1" thickBot="1">
      <c r="A212" s="149"/>
      <c r="B212" s="383" t="s">
        <v>136</v>
      </c>
      <c r="C212" s="299"/>
      <c r="D212" s="150"/>
      <c r="E212" s="151"/>
      <c r="F212" s="131"/>
      <c r="G212" s="13"/>
      <c r="H212" s="164"/>
      <c r="I212" s="10"/>
      <c r="J212" s="10"/>
      <c r="K212" s="264"/>
      <c r="L212" s="7"/>
      <c r="M212" s="7"/>
      <c r="N212" s="7"/>
    </row>
    <row r="213" spans="1:14" ht="63" customHeight="1" thickBot="1">
      <c r="A213" s="149"/>
      <c r="B213" s="300" t="s">
        <v>137</v>
      </c>
      <c r="C213" s="301"/>
      <c r="D213" s="150" t="s">
        <v>138</v>
      </c>
      <c r="E213" s="151" t="s">
        <v>139</v>
      </c>
      <c r="F213" s="131">
        <v>97</v>
      </c>
      <c r="G213" s="13">
        <v>0</v>
      </c>
      <c r="H213" s="256">
        <f>SUM(F213:G213)</f>
        <v>97</v>
      </c>
      <c r="I213" s="10">
        <v>97</v>
      </c>
      <c r="J213" s="10">
        <v>0</v>
      </c>
      <c r="K213" s="264">
        <f>SUM(I213:J213)</f>
        <v>97</v>
      </c>
      <c r="L213" s="7"/>
      <c r="M213" s="7"/>
      <c r="N213" s="7"/>
    </row>
    <row r="214" spans="1:14" ht="35.25" customHeight="1" thickBot="1">
      <c r="A214" s="149"/>
      <c r="B214" s="384" t="s">
        <v>140</v>
      </c>
      <c r="C214" s="385"/>
      <c r="D214" s="150" t="s">
        <v>138</v>
      </c>
      <c r="E214" s="158" t="s">
        <v>141</v>
      </c>
      <c r="F214" s="131">
        <v>54</v>
      </c>
      <c r="G214" s="13">
        <v>0</v>
      </c>
      <c r="H214" s="256">
        <f>SUM(F214:G214)</f>
        <v>54</v>
      </c>
      <c r="I214" s="10">
        <v>54</v>
      </c>
      <c r="J214" s="10">
        <v>0</v>
      </c>
      <c r="K214" s="264">
        <f>SUM(I214:J214)</f>
        <v>54</v>
      </c>
      <c r="L214" s="7"/>
      <c r="M214" s="7"/>
      <c r="N214" s="7"/>
    </row>
    <row r="215" spans="1:14" ht="64.5" customHeight="1" thickBot="1">
      <c r="A215" s="149"/>
      <c r="B215" s="300" t="s">
        <v>142</v>
      </c>
      <c r="C215" s="301"/>
      <c r="D215" s="150" t="s">
        <v>138</v>
      </c>
      <c r="E215" s="151" t="s">
        <v>139</v>
      </c>
      <c r="F215" s="131">
        <v>99.9</v>
      </c>
      <c r="G215" s="13">
        <v>0</v>
      </c>
      <c r="H215" s="256">
        <f>SUM(F215:G215)</f>
        <v>99.9</v>
      </c>
      <c r="I215" s="10">
        <v>99.9</v>
      </c>
      <c r="J215" s="10">
        <v>0</v>
      </c>
      <c r="K215" s="264">
        <f>SUM(I215:J215)</f>
        <v>99.9</v>
      </c>
      <c r="L215" s="7"/>
      <c r="M215" s="7"/>
      <c r="N215" s="7"/>
    </row>
    <row r="216" spans="1:14" ht="68.25" customHeight="1" thickBot="1">
      <c r="A216" s="149"/>
      <c r="B216" s="300" t="s">
        <v>143</v>
      </c>
      <c r="C216" s="301"/>
      <c r="D216" s="150" t="s">
        <v>138</v>
      </c>
      <c r="E216" s="151" t="s">
        <v>139</v>
      </c>
      <c r="F216" s="269">
        <v>72</v>
      </c>
      <c r="G216" s="250">
        <v>0</v>
      </c>
      <c r="H216" s="270">
        <f>SUM(F216:G216)</f>
        <v>72</v>
      </c>
      <c r="I216" s="201">
        <v>72</v>
      </c>
      <c r="J216" s="201">
        <v>0</v>
      </c>
      <c r="K216" s="77">
        <f>SUM(I216:J216)</f>
        <v>72</v>
      </c>
      <c r="L216" s="7"/>
      <c r="M216" s="7"/>
      <c r="N216" s="7"/>
    </row>
    <row r="217" spans="1:14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8" ht="15.75" customHeight="1">
      <c r="A218" s="315" t="s">
        <v>31</v>
      </c>
      <c r="B218" s="315"/>
      <c r="C218" s="315"/>
      <c r="D218" s="315"/>
      <c r="E218" s="315"/>
      <c r="F218" s="315"/>
      <c r="G218" s="315"/>
      <c r="H218" s="315"/>
      <c r="I218" s="315"/>
      <c r="J218" s="315"/>
      <c r="K218" s="315"/>
      <c r="L218" s="315"/>
      <c r="M218" s="315"/>
      <c r="N218" s="315"/>
      <c r="O218" s="21"/>
      <c r="P218" s="21"/>
      <c r="Q218" s="165"/>
      <c r="R218" s="165"/>
    </row>
    <row r="219" spans="1:25" ht="16.5" customHeight="1" thickBot="1">
      <c r="A219" s="73"/>
      <c r="C219" s="166"/>
      <c r="K219" s="306" t="s">
        <v>12</v>
      </c>
      <c r="L219" s="306"/>
      <c r="M219" s="166"/>
      <c r="N219" s="166"/>
      <c r="O219" s="22"/>
      <c r="P219" s="22"/>
      <c r="Q219" s="20"/>
      <c r="R219" s="20"/>
      <c r="S219" s="166"/>
      <c r="T219" s="166"/>
      <c r="U219" s="166"/>
      <c r="V219" s="166"/>
      <c r="W219" s="166"/>
      <c r="X219" s="166"/>
      <c r="Y219" s="166"/>
    </row>
    <row r="220" spans="1:26" ht="30.75" customHeight="1" thickBot="1">
      <c r="A220" s="386" t="s">
        <v>3</v>
      </c>
      <c r="B220" s="378"/>
      <c r="C220" s="359" t="s">
        <v>52</v>
      </c>
      <c r="D220" s="389"/>
      <c r="E220" s="390" t="s">
        <v>53</v>
      </c>
      <c r="F220" s="359"/>
      <c r="G220" s="390" t="s">
        <v>54</v>
      </c>
      <c r="H220" s="359"/>
      <c r="I220" s="390" t="s">
        <v>11</v>
      </c>
      <c r="J220" s="359"/>
      <c r="K220" s="390" t="s">
        <v>55</v>
      </c>
      <c r="L220" s="359"/>
      <c r="M220" s="126"/>
      <c r="N220" s="126"/>
      <c r="O220" s="168"/>
      <c r="P220" s="168"/>
      <c r="Q220" s="20"/>
      <c r="R220" s="20"/>
      <c r="S220" s="125"/>
      <c r="T220" s="125"/>
      <c r="U220" s="125"/>
      <c r="V220" s="282"/>
      <c r="W220" s="282"/>
      <c r="X220" s="282"/>
      <c r="Y220" s="282"/>
      <c r="Z220" s="22"/>
    </row>
    <row r="221" spans="1:26" ht="15.75" customHeight="1">
      <c r="A221" s="387"/>
      <c r="B221" s="379"/>
      <c r="C221" s="123" t="s">
        <v>87</v>
      </c>
      <c r="D221" s="123" t="s">
        <v>88</v>
      </c>
      <c r="E221" s="123" t="s">
        <v>87</v>
      </c>
      <c r="F221" s="125" t="s">
        <v>88</v>
      </c>
      <c r="G221" s="128" t="s">
        <v>87</v>
      </c>
      <c r="H221" s="128" t="s">
        <v>88</v>
      </c>
      <c r="I221" s="128" t="s">
        <v>87</v>
      </c>
      <c r="J221" s="128" t="s">
        <v>88</v>
      </c>
      <c r="K221" s="128" t="s">
        <v>87</v>
      </c>
      <c r="L221" s="169" t="s">
        <v>88</v>
      </c>
      <c r="M221" s="126"/>
      <c r="N221" s="126"/>
      <c r="O221" s="168"/>
      <c r="P221" s="168"/>
      <c r="S221" s="126"/>
      <c r="T221" s="126"/>
      <c r="U221" s="126"/>
      <c r="V221" s="126"/>
      <c r="W221" s="126"/>
      <c r="X221" s="126"/>
      <c r="Y221" s="126"/>
      <c r="Z221" s="391"/>
    </row>
    <row r="222" spans="1:26" ht="15.75" customHeight="1" thickBot="1">
      <c r="A222" s="388"/>
      <c r="B222" s="380"/>
      <c r="C222" s="170" t="s">
        <v>91</v>
      </c>
      <c r="D222" s="170" t="s">
        <v>91</v>
      </c>
      <c r="E222" s="170" t="s">
        <v>91</v>
      </c>
      <c r="F222" s="134" t="s">
        <v>91</v>
      </c>
      <c r="G222" s="97" t="s">
        <v>91</v>
      </c>
      <c r="H222" s="97" t="s">
        <v>91</v>
      </c>
      <c r="I222" s="97" t="s">
        <v>91</v>
      </c>
      <c r="J222" s="97" t="s">
        <v>91</v>
      </c>
      <c r="K222" s="97" t="s">
        <v>91</v>
      </c>
      <c r="L222" s="143" t="s">
        <v>91</v>
      </c>
      <c r="M222" s="126"/>
      <c r="N222" s="126"/>
      <c r="O222" s="168"/>
      <c r="P222" s="168"/>
      <c r="Q222" s="168"/>
      <c r="R222" s="168"/>
      <c r="S222" s="126"/>
      <c r="T222" s="126"/>
      <c r="U222" s="126"/>
      <c r="V222" s="126"/>
      <c r="W222" s="126"/>
      <c r="X222" s="126"/>
      <c r="Y222" s="126"/>
      <c r="Z222" s="391"/>
    </row>
    <row r="223" spans="1:26" ht="16.5" thickBot="1">
      <c r="A223" s="390">
        <v>1</v>
      </c>
      <c r="B223" s="359"/>
      <c r="C223" s="145">
        <v>3</v>
      </c>
      <c r="D223" s="145">
        <v>4</v>
      </c>
      <c r="E223" s="145">
        <v>5</v>
      </c>
      <c r="F223" s="25">
        <v>6</v>
      </c>
      <c r="G223" s="24">
        <v>7</v>
      </c>
      <c r="H223" s="24">
        <v>8</v>
      </c>
      <c r="I223" s="24">
        <v>9</v>
      </c>
      <c r="J223" s="24">
        <v>10</v>
      </c>
      <c r="K223" s="24">
        <v>11</v>
      </c>
      <c r="L223" s="145">
        <v>12</v>
      </c>
      <c r="M223" s="126"/>
      <c r="N223" s="126"/>
      <c r="O223" s="168"/>
      <c r="P223" s="168"/>
      <c r="Q223" s="168"/>
      <c r="R223" s="168"/>
      <c r="S223" s="126"/>
      <c r="T223" s="126"/>
      <c r="U223" s="126"/>
      <c r="V223" s="126"/>
      <c r="W223" s="126"/>
      <c r="X223" s="126"/>
      <c r="Y223" s="126"/>
      <c r="Z223" s="22"/>
    </row>
    <row r="224" spans="1:26" ht="16.5" customHeight="1" thickBot="1">
      <c r="A224" s="390"/>
      <c r="B224" s="359"/>
      <c r="C224" s="47">
        <f>C74</f>
        <v>27899047.49</v>
      </c>
      <c r="D224" s="47"/>
      <c r="E224" s="114">
        <f>G74</f>
        <v>0</v>
      </c>
      <c r="F224" s="172"/>
      <c r="G224" s="173">
        <v>0</v>
      </c>
      <c r="H224" s="173"/>
      <c r="I224" s="173">
        <v>0</v>
      </c>
      <c r="J224" s="173"/>
      <c r="K224" s="173">
        <v>0</v>
      </c>
      <c r="L224" s="171"/>
      <c r="M224" s="126"/>
      <c r="N224" s="126"/>
      <c r="O224" s="168"/>
      <c r="P224" s="168"/>
      <c r="Q224" s="168"/>
      <c r="R224" s="168"/>
      <c r="S224" s="126"/>
      <c r="T224" s="126"/>
      <c r="U224" s="126"/>
      <c r="V224" s="126"/>
      <c r="W224" s="126"/>
      <c r="X224" s="126"/>
      <c r="Y224" s="126"/>
      <c r="Z224" s="22"/>
    </row>
    <row r="225" spans="1:26" ht="16.5" thickBot="1">
      <c r="A225" s="390"/>
      <c r="B225" s="359"/>
      <c r="C225" s="47"/>
      <c r="D225" s="47"/>
      <c r="E225" s="174"/>
      <c r="F225" s="173"/>
      <c r="G225" s="173"/>
      <c r="H225" s="173"/>
      <c r="I225" s="173"/>
      <c r="J225" s="173"/>
      <c r="K225" s="173"/>
      <c r="L225" s="171"/>
      <c r="M225" s="126"/>
      <c r="N225" s="126"/>
      <c r="O225" s="168"/>
      <c r="P225" s="168"/>
      <c r="Q225" s="168"/>
      <c r="R225" s="168"/>
      <c r="S225" s="126"/>
      <c r="T225" s="126"/>
      <c r="U225" s="126"/>
      <c r="V225" s="126"/>
      <c r="W225" s="126"/>
      <c r="X225" s="126"/>
      <c r="Y225" s="126"/>
      <c r="Z225" s="22"/>
    </row>
    <row r="226" spans="1:26" ht="16.5" thickBot="1">
      <c r="A226" s="390" t="s">
        <v>80</v>
      </c>
      <c r="B226" s="359"/>
      <c r="C226" s="47">
        <f>C224</f>
        <v>27899047.49</v>
      </c>
      <c r="D226" s="47">
        <f aca="true" t="shared" si="14" ref="D226:L226">D224</f>
        <v>0</v>
      </c>
      <c r="E226" s="47">
        <f>E224</f>
        <v>0</v>
      </c>
      <c r="F226" s="171">
        <f t="shared" si="14"/>
        <v>0</v>
      </c>
      <c r="G226" s="171">
        <f t="shared" si="14"/>
        <v>0</v>
      </c>
      <c r="H226" s="171">
        <f t="shared" si="14"/>
        <v>0</v>
      </c>
      <c r="I226" s="171">
        <f t="shared" si="14"/>
        <v>0</v>
      </c>
      <c r="J226" s="171">
        <f t="shared" si="14"/>
        <v>0</v>
      </c>
      <c r="K226" s="171">
        <f t="shared" si="14"/>
        <v>0</v>
      </c>
      <c r="L226" s="171">
        <f t="shared" si="14"/>
        <v>0</v>
      </c>
      <c r="M226" s="126"/>
      <c r="N226" s="126"/>
      <c r="O226" s="175"/>
      <c r="P226" s="175"/>
      <c r="Q226" s="168"/>
      <c r="R226" s="168"/>
      <c r="S226" s="126"/>
      <c r="T226" s="126"/>
      <c r="U226" s="126"/>
      <c r="V226" s="126"/>
      <c r="W226" s="126"/>
      <c r="X226" s="126"/>
      <c r="Y226" s="126"/>
      <c r="Z226" s="22"/>
    </row>
    <row r="227" spans="1:26" ht="41.25" customHeight="1" thickBot="1">
      <c r="A227" s="392" t="s">
        <v>30</v>
      </c>
      <c r="B227" s="393"/>
      <c r="C227" s="171" t="s">
        <v>19</v>
      </c>
      <c r="D227" s="171"/>
      <c r="E227" s="171"/>
      <c r="F227" s="172"/>
      <c r="G227" s="173" t="s">
        <v>19</v>
      </c>
      <c r="H227" s="173"/>
      <c r="I227" s="173" t="s">
        <v>19</v>
      </c>
      <c r="J227" s="173"/>
      <c r="K227" s="173" t="s">
        <v>19</v>
      </c>
      <c r="L227" s="171"/>
      <c r="M227" s="126"/>
      <c r="N227" s="126"/>
      <c r="O227" s="7"/>
      <c r="P227" s="20"/>
      <c r="Q227" s="177"/>
      <c r="R227" s="177"/>
      <c r="S227" s="126"/>
      <c r="T227" s="126"/>
      <c r="U227" s="126"/>
      <c r="V227" s="126"/>
      <c r="W227" s="126"/>
      <c r="X227" s="126"/>
      <c r="Y227" s="126"/>
      <c r="Z227" s="22"/>
    </row>
    <row r="228" spans="1:26" ht="15.75">
      <c r="A228" s="126"/>
      <c r="B228" s="178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21"/>
      <c r="P228" s="21"/>
      <c r="Q228" s="21"/>
      <c r="R228" s="21"/>
      <c r="S228" s="126"/>
      <c r="T228" s="126"/>
      <c r="U228" s="126"/>
      <c r="V228" s="126"/>
      <c r="W228" s="126"/>
      <c r="X228" s="126"/>
      <c r="Y228" s="126"/>
      <c r="Z228" s="22"/>
    </row>
    <row r="229" spans="1:26" ht="25.5" customHeight="1">
      <c r="A229" s="315" t="s">
        <v>32</v>
      </c>
      <c r="B229" s="315"/>
      <c r="C229" s="315"/>
      <c r="D229" s="315"/>
      <c r="E229" s="315"/>
      <c r="F229" s="315"/>
      <c r="G229" s="315"/>
      <c r="H229" s="315"/>
      <c r="I229" s="315"/>
      <c r="J229" s="315"/>
      <c r="K229" s="315"/>
      <c r="L229" s="315"/>
      <c r="M229" s="315"/>
      <c r="N229" s="315"/>
      <c r="O229" s="7"/>
      <c r="P229" s="20"/>
      <c r="Q229" s="22"/>
      <c r="R229" s="22"/>
      <c r="S229" s="20"/>
      <c r="T229" s="20"/>
      <c r="U229" s="20"/>
      <c r="V229" s="20"/>
      <c r="W229" s="20"/>
      <c r="X229" s="20"/>
      <c r="Y229" s="20"/>
      <c r="Z229" s="20"/>
    </row>
    <row r="230" spans="1:26" ht="16.5" thickBo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22"/>
      <c r="P230" s="22"/>
      <c r="Q230" s="168"/>
      <c r="R230" s="168"/>
      <c r="S230" s="20"/>
      <c r="T230" s="20"/>
      <c r="U230" s="20"/>
      <c r="V230" s="20"/>
      <c r="W230" s="20"/>
      <c r="X230" s="20"/>
      <c r="Y230" s="20"/>
      <c r="Z230" s="20"/>
    </row>
    <row r="231" spans="1:26" ht="16.5" customHeight="1" thickBot="1">
      <c r="A231" s="394" t="s">
        <v>144</v>
      </c>
      <c r="B231" s="397" t="s">
        <v>33</v>
      </c>
      <c r="C231" s="390" t="s">
        <v>52</v>
      </c>
      <c r="D231" s="358"/>
      <c r="E231" s="358"/>
      <c r="F231" s="359"/>
      <c r="G231" s="399" t="s">
        <v>61</v>
      </c>
      <c r="H231" s="400"/>
      <c r="I231" s="400"/>
      <c r="J231" s="401"/>
      <c r="K231" s="402" t="s">
        <v>8</v>
      </c>
      <c r="L231" s="403"/>
      <c r="M231" s="390" t="s">
        <v>9</v>
      </c>
      <c r="N231" s="359"/>
      <c r="O231" s="390" t="s">
        <v>62</v>
      </c>
      <c r="P231" s="359"/>
      <c r="Q231" s="168"/>
      <c r="R231" s="168"/>
      <c r="S231" s="125"/>
      <c r="T231" s="125"/>
      <c r="U231" s="282"/>
      <c r="V231" s="282"/>
      <c r="W231" s="282"/>
      <c r="X231" s="282"/>
      <c r="Y231" s="282"/>
      <c r="Z231" s="22"/>
    </row>
    <row r="232" spans="1:26" ht="15" customHeight="1">
      <c r="A232" s="395"/>
      <c r="B232" s="282"/>
      <c r="C232" s="386" t="s">
        <v>16</v>
      </c>
      <c r="D232" s="378"/>
      <c r="E232" s="386" t="s">
        <v>17</v>
      </c>
      <c r="F232" s="378"/>
      <c r="G232" s="386" t="s">
        <v>16</v>
      </c>
      <c r="H232" s="378"/>
      <c r="I232" s="386" t="s">
        <v>17</v>
      </c>
      <c r="J232" s="378"/>
      <c r="K232" s="404" t="s">
        <v>16</v>
      </c>
      <c r="L232" s="404" t="s">
        <v>145</v>
      </c>
      <c r="M232" s="404" t="s">
        <v>16</v>
      </c>
      <c r="N232" s="404" t="s">
        <v>145</v>
      </c>
      <c r="O232" s="404" t="s">
        <v>16</v>
      </c>
      <c r="P232" s="404" t="s">
        <v>145</v>
      </c>
      <c r="Q232" s="168"/>
      <c r="R232" s="168"/>
      <c r="S232" s="282"/>
      <c r="T232" s="282"/>
      <c r="U232" s="125"/>
      <c r="V232" s="125"/>
      <c r="W232" s="282"/>
      <c r="X232" s="282"/>
      <c r="Y232" s="125"/>
      <c r="Z232" s="391"/>
    </row>
    <row r="233" spans="1:26" ht="15.75" customHeight="1" thickBot="1">
      <c r="A233" s="395"/>
      <c r="B233" s="282"/>
      <c r="C233" s="388"/>
      <c r="D233" s="380"/>
      <c r="E233" s="388"/>
      <c r="F233" s="380"/>
      <c r="G233" s="388"/>
      <c r="H233" s="380"/>
      <c r="I233" s="388"/>
      <c r="J233" s="380"/>
      <c r="K233" s="405"/>
      <c r="L233" s="405"/>
      <c r="M233" s="405"/>
      <c r="N233" s="405"/>
      <c r="O233" s="405"/>
      <c r="P233" s="405"/>
      <c r="Q233" s="168"/>
      <c r="R233" s="168"/>
      <c r="S233" s="282"/>
      <c r="T233" s="282"/>
      <c r="U233" s="125"/>
      <c r="V233" s="125"/>
      <c r="W233" s="282"/>
      <c r="X233" s="282"/>
      <c r="Y233" s="125"/>
      <c r="Z233" s="391"/>
    </row>
    <row r="234" spans="1:26" ht="15.75" customHeight="1">
      <c r="A234" s="395"/>
      <c r="B234" s="282"/>
      <c r="C234" s="123" t="s">
        <v>146</v>
      </c>
      <c r="D234" s="142" t="s">
        <v>147</v>
      </c>
      <c r="E234" s="123" t="s">
        <v>146</v>
      </c>
      <c r="F234" s="123" t="s">
        <v>147</v>
      </c>
      <c r="G234" s="123" t="s">
        <v>146</v>
      </c>
      <c r="H234" s="142" t="s">
        <v>147</v>
      </c>
      <c r="I234" s="123" t="s">
        <v>146</v>
      </c>
      <c r="J234" s="123" t="s">
        <v>147</v>
      </c>
      <c r="K234" s="405"/>
      <c r="L234" s="405"/>
      <c r="M234" s="405"/>
      <c r="N234" s="405"/>
      <c r="O234" s="405"/>
      <c r="P234" s="405"/>
      <c r="Q234" s="168"/>
      <c r="R234" s="168"/>
      <c r="S234" s="126"/>
      <c r="T234" s="126"/>
      <c r="U234" s="179"/>
      <c r="V234" s="125"/>
      <c r="W234" s="179"/>
      <c r="X234" s="179"/>
      <c r="Y234" s="125"/>
      <c r="Z234" s="391"/>
    </row>
    <row r="235" spans="1:26" ht="15.75" customHeight="1" thickBot="1">
      <c r="A235" s="396"/>
      <c r="B235" s="398"/>
      <c r="C235" s="170" t="s">
        <v>148</v>
      </c>
      <c r="D235" s="144" t="s">
        <v>149</v>
      </c>
      <c r="E235" s="170" t="s">
        <v>148</v>
      </c>
      <c r="F235" s="180" t="s">
        <v>149</v>
      </c>
      <c r="G235" s="170" t="s">
        <v>148</v>
      </c>
      <c r="H235" s="144" t="s">
        <v>149</v>
      </c>
      <c r="I235" s="170" t="s">
        <v>148</v>
      </c>
      <c r="J235" s="180" t="s">
        <v>149</v>
      </c>
      <c r="K235" s="406"/>
      <c r="L235" s="406"/>
      <c r="M235" s="406"/>
      <c r="N235" s="406"/>
      <c r="O235" s="406"/>
      <c r="P235" s="406"/>
      <c r="Q235" s="168"/>
      <c r="R235" s="168"/>
      <c r="S235" s="179"/>
      <c r="T235" s="179"/>
      <c r="U235" s="179"/>
      <c r="V235" s="179"/>
      <c r="W235" s="179"/>
      <c r="X235" s="179"/>
      <c r="Y235" s="179"/>
      <c r="Z235" s="391"/>
    </row>
    <row r="236" spans="1:26" ht="16.5" thickBot="1">
      <c r="A236" s="145">
        <v>1</v>
      </c>
      <c r="B236" s="133">
        <v>2</v>
      </c>
      <c r="C236" s="167">
        <v>3</v>
      </c>
      <c r="D236" s="145">
        <v>4</v>
      </c>
      <c r="E236" s="170">
        <v>5</v>
      </c>
      <c r="F236" s="144">
        <v>6</v>
      </c>
      <c r="G236" s="170">
        <v>7</v>
      </c>
      <c r="H236" s="170">
        <v>8</v>
      </c>
      <c r="I236" s="170">
        <v>9</v>
      </c>
      <c r="J236" s="170">
        <v>10</v>
      </c>
      <c r="K236" s="170">
        <v>11</v>
      </c>
      <c r="L236" s="181">
        <v>12</v>
      </c>
      <c r="M236" s="170">
        <v>13</v>
      </c>
      <c r="N236" s="170">
        <v>14</v>
      </c>
      <c r="O236" s="170">
        <v>15</v>
      </c>
      <c r="P236" s="170">
        <v>16</v>
      </c>
      <c r="Q236" s="168"/>
      <c r="R236" s="168"/>
      <c r="S236" s="126"/>
      <c r="T236" s="126"/>
      <c r="U236" s="166"/>
      <c r="V236" s="166"/>
      <c r="W236" s="166"/>
      <c r="X236" s="126"/>
      <c r="Y236" s="166"/>
      <c r="Z236" s="22"/>
    </row>
    <row r="237" spans="1:26" ht="16.5" customHeight="1" thickBot="1">
      <c r="A237" s="124"/>
      <c r="B237" s="182" t="s">
        <v>150</v>
      </c>
      <c r="C237" s="183">
        <v>214.5</v>
      </c>
      <c r="D237" s="184">
        <v>201</v>
      </c>
      <c r="E237" s="184"/>
      <c r="F237" s="185"/>
      <c r="G237" s="186">
        <v>213.75</v>
      </c>
      <c r="H237" s="186">
        <v>204.5</v>
      </c>
      <c r="I237" s="186"/>
      <c r="J237" s="186"/>
      <c r="K237" s="186">
        <v>213.75</v>
      </c>
      <c r="L237" s="186"/>
      <c r="M237" s="186">
        <v>213.75</v>
      </c>
      <c r="N237" s="186"/>
      <c r="O237" s="186">
        <v>213.75</v>
      </c>
      <c r="P237" s="186"/>
      <c r="Q237" s="168"/>
      <c r="R237" s="168"/>
      <c r="S237" s="126"/>
      <c r="T237" s="126"/>
      <c r="U237" s="166"/>
      <c r="V237" s="166"/>
      <c r="W237" s="166"/>
      <c r="X237" s="126"/>
      <c r="Y237" s="166"/>
      <c r="Z237" s="22"/>
    </row>
    <row r="238" spans="1:26" ht="16.5" customHeight="1" thickBot="1">
      <c r="A238" s="124"/>
      <c r="B238" s="187" t="s">
        <v>151</v>
      </c>
      <c r="C238" s="184">
        <v>280.5</v>
      </c>
      <c r="D238" s="188">
        <v>267.5</v>
      </c>
      <c r="E238" s="184"/>
      <c r="F238" s="185"/>
      <c r="G238" s="186">
        <v>275.25</v>
      </c>
      <c r="H238" s="186">
        <v>269</v>
      </c>
      <c r="I238" s="186"/>
      <c r="J238" s="186"/>
      <c r="K238" s="186">
        <v>275.25</v>
      </c>
      <c r="L238" s="186"/>
      <c r="M238" s="186">
        <v>275.25</v>
      </c>
      <c r="N238" s="186"/>
      <c r="O238" s="186">
        <v>275.25</v>
      </c>
      <c r="P238" s="186"/>
      <c r="Q238" s="175"/>
      <c r="R238" s="175"/>
      <c r="S238" s="126"/>
      <c r="T238" s="126"/>
      <c r="U238" s="166"/>
      <c r="V238" s="166"/>
      <c r="W238" s="166"/>
      <c r="X238" s="126"/>
      <c r="Y238" s="166"/>
      <c r="Z238" s="22"/>
    </row>
    <row r="239" spans="1:26" ht="16.5" customHeight="1" thickBot="1">
      <c r="A239" s="124"/>
      <c r="B239" s="182" t="s">
        <v>152</v>
      </c>
      <c r="C239" s="184">
        <v>49</v>
      </c>
      <c r="D239" s="184">
        <v>49</v>
      </c>
      <c r="E239" s="184"/>
      <c r="F239" s="185"/>
      <c r="G239" s="186">
        <v>53.25</v>
      </c>
      <c r="H239" s="186">
        <v>53.25</v>
      </c>
      <c r="I239" s="186"/>
      <c r="J239" s="186"/>
      <c r="K239" s="186">
        <v>53.25</v>
      </c>
      <c r="L239" s="186"/>
      <c r="M239" s="186">
        <v>53.25</v>
      </c>
      <c r="N239" s="186"/>
      <c r="O239" s="186">
        <v>53.25</v>
      </c>
      <c r="P239" s="186"/>
      <c r="Q239" s="20"/>
      <c r="R239" s="20"/>
      <c r="S239" s="126"/>
      <c r="T239" s="126"/>
      <c r="U239" s="166"/>
      <c r="V239" s="166"/>
      <c r="W239" s="166"/>
      <c r="X239" s="126"/>
      <c r="Y239" s="166"/>
      <c r="Z239" s="22"/>
    </row>
    <row r="240" spans="1:26" ht="16.5" thickBot="1">
      <c r="A240" s="124"/>
      <c r="B240" s="187" t="s">
        <v>153</v>
      </c>
      <c r="C240" s="184">
        <v>139.25</v>
      </c>
      <c r="D240" s="184">
        <v>135</v>
      </c>
      <c r="E240" s="184"/>
      <c r="F240" s="185"/>
      <c r="G240" s="186">
        <v>158.25</v>
      </c>
      <c r="H240" s="186">
        <v>155.75</v>
      </c>
      <c r="I240" s="186"/>
      <c r="J240" s="186"/>
      <c r="K240" s="186">
        <v>158.25</v>
      </c>
      <c r="L240" s="186"/>
      <c r="M240" s="186">
        <v>158.25</v>
      </c>
      <c r="N240" s="186"/>
      <c r="O240" s="186">
        <v>158.25</v>
      </c>
      <c r="P240" s="186"/>
      <c r="Q240" s="21"/>
      <c r="R240" s="21"/>
      <c r="S240" s="126"/>
      <c r="T240" s="126"/>
      <c r="U240" s="166"/>
      <c r="V240" s="166"/>
      <c r="W240" s="166"/>
      <c r="X240" s="126"/>
      <c r="Y240" s="166"/>
      <c r="Z240" s="22"/>
    </row>
    <row r="241" spans="1:26" ht="16.5" customHeight="1" thickBot="1">
      <c r="A241" s="124"/>
      <c r="B241" s="189" t="s">
        <v>154</v>
      </c>
      <c r="C241" s="190">
        <f aca="true" t="shared" si="15" ref="C241:N241">SUM(C237:C240)</f>
        <v>683.25</v>
      </c>
      <c r="D241" s="191">
        <f t="shared" si="15"/>
        <v>652.5</v>
      </c>
      <c r="E241" s="192">
        <f t="shared" si="15"/>
        <v>0</v>
      </c>
      <c r="F241" s="193">
        <f t="shared" si="15"/>
        <v>0</v>
      </c>
      <c r="G241" s="194">
        <f t="shared" si="15"/>
        <v>700.5</v>
      </c>
      <c r="H241" s="194">
        <f t="shared" si="15"/>
        <v>682.5</v>
      </c>
      <c r="I241" s="194">
        <f t="shared" si="15"/>
        <v>0</v>
      </c>
      <c r="J241" s="194">
        <f t="shared" si="15"/>
        <v>0</v>
      </c>
      <c r="K241" s="194">
        <f t="shared" si="15"/>
        <v>700.5</v>
      </c>
      <c r="L241" s="194">
        <f t="shared" si="15"/>
        <v>0</v>
      </c>
      <c r="M241" s="195">
        <f t="shared" si="15"/>
        <v>700.5</v>
      </c>
      <c r="N241" s="194">
        <f t="shared" si="15"/>
        <v>0</v>
      </c>
      <c r="O241" s="195">
        <f>SUM(O237:O240)</f>
        <v>700.5</v>
      </c>
      <c r="P241" s="194">
        <f>SUM(P237:P240)</f>
        <v>0</v>
      </c>
      <c r="Q241" s="20"/>
      <c r="R241" s="20"/>
      <c r="S241" s="126"/>
      <c r="T241" s="126"/>
      <c r="U241" s="166"/>
      <c r="V241" s="166"/>
      <c r="W241" s="166"/>
      <c r="X241" s="126"/>
      <c r="Y241" s="166"/>
      <c r="Z241" s="22"/>
    </row>
    <row r="242" spans="1:26" ht="41.25" customHeight="1" thickBot="1">
      <c r="A242" s="124"/>
      <c r="B242" s="176" t="s">
        <v>34</v>
      </c>
      <c r="C242" s="145" t="s">
        <v>19</v>
      </c>
      <c r="D242" s="145" t="s">
        <v>19</v>
      </c>
      <c r="E242" s="145"/>
      <c r="F242" s="145"/>
      <c r="G242" s="145" t="s">
        <v>19</v>
      </c>
      <c r="H242" s="145" t="s">
        <v>19</v>
      </c>
      <c r="I242" s="145"/>
      <c r="J242" s="145"/>
      <c r="K242" s="145" t="s">
        <v>19</v>
      </c>
      <c r="L242" s="196"/>
      <c r="M242" s="145" t="s">
        <v>19</v>
      </c>
      <c r="N242" s="145"/>
      <c r="O242" s="145" t="s">
        <v>19</v>
      </c>
      <c r="P242" s="145"/>
      <c r="Q242" s="22"/>
      <c r="R242" s="22"/>
      <c r="S242" s="126"/>
      <c r="T242" s="126"/>
      <c r="U242" s="166"/>
      <c r="V242" s="166"/>
      <c r="W242" s="166"/>
      <c r="X242" s="126"/>
      <c r="Y242" s="166"/>
      <c r="Z242" s="22"/>
    </row>
    <row r="243" spans="1:26" ht="17.25" customHeight="1">
      <c r="A243" s="168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7"/>
      <c r="P243" s="7"/>
      <c r="Q243" s="126"/>
      <c r="R243" s="126"/>
      <c r="S243" s="165"/>
      <c r="T243" s="165"/>
      <c r="U243" s="165"/>
      <c r="V243" s="165"/>
      <c r="W243" s="165"/>
      <c r="X243" s="165"/>
      <c r="Y243" s="165"/>
      <c r="Z243" s="165"/>
    </row>
    <row r="244" spans="1:26" ht="15.75" customHeight="1">
      <c r="A244" s="315" t="s">
        <v>155</v>
      </c>
      <c r="B244" s="315"/>
      <c r="C244" s="315"/>
      <c r="D244" s="315"/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22"/>
      <c r="P244" s="22"/>
      <c r="Q244" s="126"/>
      <c r="R244" s="126"/>
      <c r="S244" s="20"/>
      <c r="T244" s="20"/>
      <c r="U244" s="20"/>
      <c r="V244" s="20"/>
      <c r="W244" s="20"/>
      <c r="X244" s="20"/>
      <c r="Y244" s="20"/>
      <c r="Z244" s="20"/>
    </row>
    <row r="245" spans="1:26" ht="23.25" customHeight="1">
      <c r="A245" s="315" t="s">
        <v>233</v>
      </c>
      <c r="B245" s="315"/>
      <c r="C245" s="315"/>
      <c r="D245" s="315"/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197"/>
      <c r="P245" s="197"/>
      <c r="Q245" s="126"/>
      <c r="R245" s="126"/>
      <c r="S245" s="20"/>
      <c r="T245" s="20"/>
      <c r="U245" s="20"/>
      <c r="V245" s="20"/>
      <c r="W245" s="20"/>
      <c r="X245" s="20"/>
      <c r="Y245" s="20"/>
      <c r="Z245" s="20"/>
    </row>
    <row r="246" spans="1:18" ht="22.5" customHeight="1" thickBot="1">
      <c r="A246" s="73"/>
      <c r="L246" s="374" t="s">
        <v>12</v>
      </c>
      <c r="M246" s="374"/>
      <c r="O246" s="197"/>
      <c r="P246" s="197"/>
      <c r="Q246" s="126"/>
      <c r="R246" s="126"/>
    </row>
    <row r="247" spans="1:60" ht="30" customHeight="1" thickBot="1">
      <c r="A247" s="311" t="s">
        <v>26</v>
      </c>
      <c r="B247" s="303" t="s">
        <v>35</v>
      </c>
      <c r="C247" s="308" t="s">
        <v>36</v>
      </c>
      <c r="D247" s="303"/>
      <c r="E247" s="314" t="s">
        <v>52</v>
      </c>
      <c r="F247" s="296"/>
      <c r="G247" s="297"/>
      <c r="H247" s="314" t="s">
        <v>53</v>
      </c>
      <c r="I247" s="296"/>
      <c r="J247" s="297"/>
      <c r="K247" s="314" t="s">
        <v>54</v>
      </c>
      <c r="L247" s="296"/>
      <c r="M247" s="297"/>
      <c r="N247" s="168"/>
      <c r="O247" s="197"/>
      <c r="P247" s="197"/>
      <c r="Q247" s="126"/>
      <c r="R247" s="126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68"/>
      <c r="BD247" s="168"/>
      <c r="BE247" s="168"/>
      <c r="BF247" s="168"/>
      <c r="BG247" s="168"/>
      <c r="BH247" s="22"/>
    </row>
    <row r="248" spans="1:60" ht="48.75" customHeight="1" thickBot="1">
      <c r="A248" s="313"/>
      <c r="B248" s="307"/>
      <c r="C248" s="310"/>
      <c r="D248" s="307"/>
      <c r="E248" s="16" t="s">
        <v>16</v>
      </c>
      <c r="F248" s="11" t="s">
        <v>17</v>
      </c>
      <c r="G248" s="75" t="s">
        <v>156</v>
      </c>
      <c r="H248" s="16" t="s">
        <v>16</v>
      </c>
      <c r="I248" s="11" t="s">
        <v>17</v>
      </c>
      <c r="J248" s="75" t="s">
        <v>157</v>
      </c>
      <c r="K248" s="16" t="s">
        <v>16</v>
      </c>
      <c r="L248" s="11" t="s">
        <v>17</v>
      </c>
      <c r="M248" s="75" t="s">
        <v>158</v>
      </c>
      <c r="N248" s="168"/>
      <c r="O248" s="197"/>
      <c r="P248" s="197"/>
      <c r="Q248" s="126"/>
      <c r="R248" s="126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22"/>
    </row>
    <row r="249" spans="1:60" ht="16.5" thickBot="1">
      <c r="A249" s="12">
        <v>1</v>
      </c>
      <c r="B249" s="79">
        <v>2</v>
      </c>
      <c r="C249" s="314">
        <v>3</v>
      </c>
      <c r="D249" s="297"/>
      <c r="E249" s="12">
        <v>4</v>
      </c>
      <c r="F249" s="198">
        <v>5</v>
      </c>
      <c r="G249" s="79">
        <v>6</v>
      </c>
      <c r="H249" s="198">
        <v>7</v>
      </c>
      <c r="I249" s="198">
        <v>8</v>
      </c>
      <c r="J249" s="79">
        <v>9</v>
      </c>
      <c r="K249" s="198">
        <v>10</v>
      </c>
      <c r="L249" s="198">
        <v>11</v>
      </c>
      <c r="M249" s="79">
        <v>12</v>
      </c>
      <c r="N249" s="168"/>
      <c r="O249" s="199"/>
      <c r="P249" s="199"/>
      <c r="Q249" s="126"/>
      <c r="R249" s="126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68"/>
      <c r="BD249" s="168"/>
      <c r="BE249" s="168"/>
      <c r="BF249" s="168"/>
      <c r="BG249" s="168"/>
      <c r="BH249" s="22"/>
    </row>
    <row r="250" spans="1:60" ht="75" customHeight="1" thickBot="1">
      <c r="A250" s="12">
        <v>1</v>
      </c>
      <c r="B250" s="88" t="s">
        <v>241</v>
      </c>
      <c r="C250" s="337" t="s">
        <v>242</v>
      </c>
      <c r="D250" s="339"/>
      <c r="E250" s="200"/>
      <c r="F250" s="201"/>
      <c r="G250" s="202"/>
      <c r="H250" s="255">
        <v>9970</v>
      </c>
      <c r="I250" s="203">
        <v>0</v>
      </c>
      <c r="J250" s="203">
        <f>SUM(H250:I250)</f>
        <v>9970</v>
      </c>
      <c r="K250" s="203"/>
      <c r="L250" s="204"/>
      <c r="M250" s="205"/>
      <c r="N250" s="168"/>
      <c r="O250" s="199"/>
      <c r="P250" s="199"/>
      <c r="Q250" s="126"/>
      <c r="R250" s="126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22"/>
    </row>
    <row r="251" spans="1:60" ht="63" customHeight="1" thickBot="1">
      <c r="A251" s="12">
        <v>2</v>
      </c>
      <c r="B251" s="88"/>
      <c r="C251" s="337"/>
      <c r="D251" s="339"/>
      <c r="E251" s="206"/>
      <c r="F251" s="198"/>
      <c r="G251" s="207"/>
      <c r="H251" s="207"/>
      <c r="I251" s="208"/>
      <c r="J251" s="208"/>
      <c r="K251" s="208"/>
      <c r="L251" s="209"/>
      <c r="M251" s="210"/>
      <c r="N251" s="168"/>
      <c r="O251" s="199"/>
      <c r="P251" s="199"/>
      <c r="Q251" s="126"/>
      <c r="R251" s="126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8"/>
      <c r="BG251" s="168"/>
      <c r="BH251" s="22"/>
    </row>
    <row r="252" spans="1:60" ht="20.25" customHeight="1" thickBot="1">
      <c r="A252" s="12"/>
      <c r="B252" s="88" t="s">
        <v>80</v>
      </c>
      <c r="C252" s="337"/>
      <c r="D252" s="339"/>
      <c r="E252" s="87"/>
      <c r="F252" s="198"/>
      <c r="G252" s="207"/>
      <c r="H252" s="207"/>
      <c r="I252" s="208">
        <f>I250+I251</f>
        <v>0</v>
      </c>
      <c r="J252" s="208"/>
      <c r="K252" s="208"/>
      <c r="L252" s="209"/>
      <c r="M252" s="210"/>
      <c r="N252" s="168"/>
      <c r="O252" s="199"/>
      <c r="P252" s="199"/>
      <c r="Q252" s="126"/>
      <c r="R252" s="126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304"/>
      <c r="AK252" s="304"/>
      <c r="AL252" s="304"/>
      <c r="AM252" s="304"/>
      <c r="AN252" s="304"/>
      <c r="AO252" s="304"/>
      <c r="AP252" s="304"/>
      <c r="AQ252" s="304"/>
      <c r="AR252" s="304"/>
      <c r="AS252" s="304"/>
      <c r="AT252" s="304"/>
      <c r="AU252" s="304"/>
      <c r="AV252" s="304"/>
      <c r="AW252" s="304"/>
      <c r="AX252" s="304"/>
      <c r="AY252" s="304"/>
      <c r="AZ252" s="304"/>
      <c r="BA252" s="304"/>
      <c r="BB252" s="304"/>
      <c r="BC252" s="304"/>
      <c r="BD252" s="304"/>
      <c r="BE252" s="304"/>
      <c r="BF252" s="304"/>
      <c r="BG252" s="304"/>
      <c r="BH252" s="22"/>
    </row>
    <row r="253" spans="1:60" ht="21" customHeight="1">
      <c r="A253" s="38"/>
      <c r="B253" s="211"/>
      <c r="C253" s="38"/>
      <c r="D253" s="38"/>
      <c r="E253" s="38"/>
      <c r="F253" s="38"/>
      <c r="G253" s="168"/>
      <c r="H253" s="168"/>
      <c r="I253" s="168"/>
      <c r="J253" s="168"/>
      <c r="K253" s="168"/>
      <c r="L253" s="168"/>
      <c r="M253" s="168"/>
      <c r="N253" s="168"/>
      <c r="O253" s="199"/>
      <c r="P253" s="199"/>
      <c r="Q253" s="126"/>
      <c r="R253" s="126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22"/>
    </row>
    <row r="254" spans="1:60" ht="15.75" customHeight="1">
      <c r="A254" s="407" t="s">
        <v>234</v>
      </c>
      <c r="B254" s="407"/>
      <c r="C254" s="407"/>
      <c r="D254" s="407"/>
      <c r="E254" s="407"/>
      <c r="F254" s="407"/>
      <c r="G254" s="407"/>
      <c r="H254" s="407"/>
      <c r="I254" s="407"/>
      <c r="J254" s="407"/>
      <c r="K254" s="407"/>
      <c r="L254" s="407"/>
      <c r="M254" s="407"/>
      <c r="N254" s="212"/>
      <c r="O254" s="199"/>
      <c r="P254" s="199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408"/>
    </row>
    <row r="255" spans="1:60" ht="9" customHeight="1">
      <c r="A255" s="22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199"/>
      <c r="P255" s="199"/>
      <c r="Q255" s="20"/>
      <c r="R255" s="20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408"/>
    </row>
    <row r="256" spans="1:60" ht="16.5" customHeight="1" thickBot="1">
      <c r="A256" s="213"/>
      <c r="B256" s="22"/>
      <c r="C256" s="22"/>
      <c r="D256" s="22"/>
      <c r="E256" s="22"/>
      <c r="F256" s="22"/>
      <c r="G256" s="22"/>
      <c r="H256" s="22"/>
      <c r="I256" s="304" t="s">
        <v>12</v>
      </c>
      <c r="J256" s="304"/>
      <c r="K256" s="22"/>
      <c r="N256" s="22"/>
      <c r="O256" s="199"/>
      <c r="P256" s="199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408"/>
    </row>
    <row r="257" spans="1:57" ht="16.5" customHeight="1" thickBot="1">
      <c r="A257" s="409" t="s">
        <v>26</v>
      </c>
      <c r="B257" s="303" t="s">
        <v>35</v>
      </c>
      <c r="C257" s="308" t="s">
        <v>36</v>
      </c>
      <c r="D257" s="303"/>
      <c r="E257" s="314" t="s">
        <v>11</v>
      </c>
      <c r="F257" s="296"/>
      <c r="G257" s="297"/>
      <c r="H257" s="314" t="s">
        <v>55</v>
      </c>
      <c r="I257" s="296"/>
      <c r="J257" s="297"/>
      <c r="K257" s="168"/>
      <c r="L257" s="177"/>
      <c r="M257" s="177"/>
      <c r="N257" s="214"/>
      <c r="O257" s="214"/>
      <c r="P257" s="168"/>
      <c r="Q257" s="168"/>
      <c r="R257" s="168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ht="34.5" customHeight="1" thickBot="1">
      <c r="A258" s="313"/>
      <c r="B258" s="307"/>
      <c r="C258" s="310"/>
      <c r="D258" s="307"/>
      <c r="E258" s="215" t="s">
        <v>16</v>
      </c>
      <c r="F258" s="216" t="s">
        <v>17</v>
      </c>
      <c r="G258" s="12" t="s">
        <v>156</v>
      </c>
      <c r="H258" s="215" t="s">
        <v>16</v>
      </c>
      <c r="I258" s="216" t="s">
        <v>17</v>
      </c>
      <c r="J258" s="12" t="s">
        <v>157</v>
      </c>
      <c r="K258" s="168"/>
      <c r="L258" s="20"/>
      <c r="M258" s="20"/>
      <c r="N258" s="214"/>
      <c r="O258" s="214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22"/>
    </row>
    <row r="259" spans="1:57" ht="16.5" customHeight="1" thickBot="1">
      <c r="A259" s="12">
        <v>1</v>
      </c>
      <c r="B259" s="79">
        <v>2</v>
      </c>
      <c r="C259" s="314">
        <v>3</v>
      </c>
      <c r="D259" s="297"/>
      <c r="E259" s="79">
        <v>4</v>
      </c>
      <c r="F259" s="12">
        <v>5</v>
      </c>
      <c r="G259" s="12">
        <v>6</v>
      </c>
      <c r="H259" s="64">
        <v>7</v>
      </c>
      <c r="I259" s="12">
        <v>8</v>
      </c>
      <c r="J259" s="12">
        <v>9</v>
      </c>
      <c r="K259" s="168"/>
      <c r="L259" s="7"/>
      <c r="M259" s="20"/>
      <c r="N259" s="214"/>
      <c r="O259" s="214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22"/>
    </row>
    <row r="260" spans="1:57" ht="16.5" thickBot="1">
      <c r="A260" s="12"/>
      <c r="B260" s="79"/>
      <c r="C260" s="314"/>
      <c r="D260" s="297"/>
      <c r="E260" s="79"/>
      <c r="F260" s="210"/>
      <c r="G260" s="210"/>
      <c r="H260" s="217"/>
      <c r="I260" s="210"/>
      <c r="J260" s="210"/>
      <c r="K260" s="168"/>
      <c r="L260" s="7"/>
      <c r="M260" s="20"/>
      <c r="N260" s="214"/>
      <c r="O260" s="214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22"/>
    </row>
    <row r="261" spans="1:57" ht="16.5" thickBot="1">
      <c r="A261" s="12"/>
      <c r="B261" s="79"/>
      <c r="C261" s="314"/>
      <c r="D261" s="297"/>
      <c r="E261" s="79"/>
      <c r="F261" s="210"/>
      <c r="G261" s="210"/>
      <c r="H261" s="217"/>
      <c r="I261" s="210"/>
      <c r="J261" s="210"/>
      <c r="K261" s="168"/>
      <c r="L261" s="7"/>
      <c r="M261" s="20"/>
      <c r="N261" s="218"/>
      <c r="O261" s="21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8"/>
      <c r="BD261" s="168"/>
      <c r="BE261" s="22"/>
    </row>
    <row r="262" spans="1:57" ht="16.5" thickBot="1">
      <c r="A262" s="12"/>
      <c r="B262" s="79"/>
      <c r="C262" s="314"/>
      <c r="D262" s="297"/>
      <c r="E262" s="79"/>
      <c r="F262" s="210"/>
      <c r="G262" s="210"/>
      <c r="H262" s="217"/>
      <c r="I262" s="210"/>
      <c r="J262" s="210"/>
      <c r="K262" s="168"/>
      <c r="L262" s="22"/>
      <c r="M262" s="22"/>
      <c r="N262" s="199"/>
      <c r="O262" s="199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22"/>
    </row>
    <row r="263" spans="1:57" ht="16.5" thickBot="1">
      <c r="A263" s="12"/>
      <c r="B263" s="79"/>
      <c r="C263" s="314"/>
      <c r="D263" s="297"/>
      <c r="E263" s="79"/>
      <c r="F263" s="210"/>
      <c r="G263" s="210"/>
      <c r="H263" s="217"/>
      <c r="I263" s="210"/>
      <c r="J263" s="210"/>
      <c r="K263" s="168"/>
      <c r="L263" s="126"/>
      <c r="M263" s="126"/>
      <c r="N263" s="199"/>
      <c r="O263" s="199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22"/>
    </row>
    <row r="264" spans="1:57" ht="16.5" customHeight="1" thickBot="1">
      <c r="A264" s="12"/>
      <c r="B264" s="88" t="s">
        <v>80</v>
      </c>
      <c r="C264" s="314"/>
      <c r="D264" s="297"/>
      <c r="E264" s="79"/>
      <c r="F264" s="210"/>
      <c r="G264" s="210"/>
      <c r="H264" s="217"/>
      <c r="I264" s="210"/>
      <c r="J264" s="210"/>
      <c r="K264" s="168"/>
      <c r="L264" s="126"/>
      <c r="M264" s="126"/>
      <c r="N264" s="199"/>
      <c r="O264" s="199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22"/>
    </row>
    <row r="265" spans="1:60" ht="15" customHeight="1">
      <c r="A265" s="219"/>
      <c r="B265" s="219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26"/>
      <c r="P265" s="126"/>
      <c r="Q265" s="199"/>
      <c r="R265" s="199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408"/>
    </row>
    <row r="266" spans="1:60" ht="15.75" customHeight="1">
      <c r="A266" s="315" t="s">
        <v>235</v>
      </c>
      <c r="B266" s="315"/>
      <c r="C266" s="315"/>
      <c r="D266" s="315"/>
      <c r="E266" s="315"/>
      <c r="F266" s="315"/>
      <c r="G266" s="315"/>
      <c r="H266" s="315"/>
      <c r="I266" s="315"/>
      <c r="J266" s="315"/>
      <c r="K266" s="315"/>
      <c r="L266" s="315"/>
      <c r="M266" s="315"/>
      <c r="N266" s="7"/>
      <c r="O266" s="126"/>
      <c r="P266" s="126"/>
      <c r="Q266" s="199"/>
      <c r="R266" s="199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408"/>
    </row>
    <row r="267" spans="1:60" ht="15" customHeight="1">
      <c r="A267" s="22"/>
      <c r="B267" s="22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20"/>
      <c r="P267" s="126"/>
      <c r="Q267" s="199"/>
      <c r="R267" s="199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408"/>
    </row>
    <row r="268" spans="1:60" ht="16.5" customHeight="1" thickBot="1">
      <c r="A268" s="168"/>
      <c r="B268" s="168"/>
      <c r="D268" s="22"/>
      <c r="E268" s="22"/>
      <c r="F268" s="22"/>
      <c r="G268" s="22"/>
      <c r="H268" s="22"/>
      <c r="I268" s="22"/>
      <c r="J268" s="22"/>
      <c r="K268" s="306" t="s">
        <v>12</v>
      </c>
      <c r="L268" s="306"/>
      <c r="O268" s="126"/>
      <c r="P268" s="126"/>
      <c r="Q268" s="177"/>
      <c r="R268" s="177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408"/>
    </row>
    <row r="269" spans="1:60" ht="37.5" customHeight="1" thickBot="1">
      <c r="A269" s="394" t="s">
        <v>159</v>
      </c>
      <c r="B269" s="378" t="s">
        <v>39</v>
      </c>
      <c r="C269" s="394" t="s">
        <v>37</v>
      </c>
      <c r="D269" s="390" t="s">
        <v>52</v>
      </c>
      <c r="E269" s="359"/>
      <c r="F269" s="390" t="s">
        <v>236</v>
      </c>
      <c r="G269" s="359"/>
      <c r="H269" s="390" t="s">
        <v>54</v>
      </c>
      <c r="I269" s="359"/>
      <c r="J269" s="390" t="s">
        <v>11</v>
      </c>
      <c r="K269" s="359"/>
      <c r="L269" s="390" t="s">
        <v>55</v>
      </c>
      <c r="M269" s="359"/>
      <c r="N269" s="126"/>
      <c r="O269" s="126"/>
      <c r="P269" s="20"/>
      <c r="Q269" s="20"/>
      <c r="R269" s="126"/>
      <c r="S269" s="126"/>
      <c r="T269" s="126"/>
      <c r="U269" s="126"/>
      <c r="V269" s="126"/>
      <c r="W269" s="126"/>
      <c r="X269" s="126"/>
      <c r="Y269" s="126"/>
      <c r="Z269" s="282"/>
      <c r="AA269" s="282"/>
      <c r="AB269" s="282"/>
      <c r="AC269" s="282"/>
      <c r="AD269" s="282"/>
      <c r="AE269" s="282"/>
      <c r="AF269" s="282"/>
      <c r="AG269" s="282"/>
      <c r="AH269" s="282"/>
      <c r="AI269" s="282"/>
      <c r="AJ269" s="282"/>
      <c r="AK269" s="282"/>
      <c r="AL269" s="282"/>
      <c r="AM269" s="282"/>
      <c r="AN269" s="282"/>
      <c r="AO269" s="282"/>
      <c r="AP269" s="282"/>
      <c r="AQ269" s="282"/>
      <c r="AR269" s="282"/>
      <c r="AS269" s="282"/>
      <c r="AT269" s="282"/>
      <c r="AU269" s="282"/>
      <c r="AV269" s="282"/>
      <c r="AW269" s="282"/>
      <c r="AX269" s="282"/>
      <c r="AY269" s="282"/>
      <c r="AZ269" s="282"/>
      <c r="BA269" s="282"/>
      <c r="BB269" s="282"/>
      <c r="BC269" s="282"/>
      <c r="BD269" s="282"/>
      <c r="BE269" s="282"/>
      <c r="BF269" s="282"/>
      <c r="BG269" s="282"/>
      <c r="BH269" s="166"/>
    </row>
    <row r="270" spans="1:60" ht="55.5" customHeight="1">
      <c r="A270" s="395"/>
      <c r="B270" s="379"/>
      <c r="C270" s="395"/>
      <c r="D270" s="394" t="s">
        <v>160</v>
      </c>
      <c r="E270" s="394" t="s">
        <v>38</v>
      </c>
      <c r="F270" s="394" t="s">
        <v>160</v>
      </c>
      <c r="G270" s="394" t="s">
        <v>38</v>
      </c>
      <c r="H270" s="394" t="s">
        <v>160</v>
      </c>
      <c r="I270" s="394" t="s">
        <v>38</v>
      </c>
      <c r="J270" s="394" t="s">
        <v>160</v>
      </c>
      <c r="K270" s="394" t="s">
        <v>38</v>
      </c>
      <c r="L270" s="394" t="s">
        <v>160</v>
      </c>
      <c r="M270" s="394" t="s">
        <v>38</v>
      </c>
      <c r="N270" s="126"/>
      <c r="O270" s="126"/>
      <c r="P270" s="20"/>
      <c r="Q270" s="20"/>
      <c r="R270" s="126"/>
      <c r="S270" s="126"/>
      <c r="T270" s="126"/>
      <c r="U270" s="126"/>
      <c r="V270" s="126"/>
      <c r="W270" s="126"/>
      <c r="X270" s="126"/>
      <c r="Y270" s="126"/>
      <c r="Z270" s="282"/>
      <c r="AA270" s="282"/>
      <c r="AB270" s="282"/>
      <c r="AC270" s="282"/>
      <c r="AD270" s="282"/>
      <c r="AE270" s="282"/>
      <c r="AF270" s="282"/>
      <c r="AG270" s="282"/>
      <c r="AH270" s="282"/>
      <c r="AI270" s="282"/>
      <c r="AJ270" s="282"/>
      <c r="AK270" s="282"/>
      <c r="AL270" s="282"/>
      <c r="AM270" s="282"/>
      <c r="AN270" s="282"/>
      <c r="AO270" s="282"/>
      <c r="AP270" s="282"/>
      <c r="AQ270" s="282"/>
      <c r="AR270" s="282"/>
      <c r="AS270" s="282"/>
      <c r="AT270" s="282"/>
      <c r="AU270" s="282"/>
      <c r="AV270" s="282"/>
      <c r="AW270" s="282"/>
      <c r="AX270" s="282"/>
      <c r="AY270" s="282"/>
      <c r="AZ270" s="282"/>
      <c r="BA270" s="282"/>
      <c r="BB270" s="282"/>
      <c r="BC270" s="282"/>
      <c r="BD270" s="282"/>
      <c r="BE270" s="282"/>
      <c r="BF270" s="282"/>
      <c r="BG270" s="282"/>
      <c r="BH270" s="166"/>
    </row>
    <row r="271" spans="1:60" ht="56.25" customHeight="1" thickBot="1">
      <c r="A271" s="396"/>
      <c r="B271" s="380"/>
      <c r="C271" s="396"/>
      <c r="D271" s="396"/>
      <c r="E271" s="396"/>
      <c r="F271" s="396"/>
      <c r="G271" s="396"/>
      <c r="H271" s="396"/>
      <c r="I271" s="396"/>
      <c r="J271" s="396"/>
      <c r="K271" s="396"/>
      <c r="L271" s="396"/>
      <c r="M271" s="396"/>
      <c r="N271" s="126"/>
      <c r="O271" s="126"/>
      <c r="P271" s="20"/>
      <c r="Q271" s="20"/>
      <c r="R271" s="126"/>
      <c r="S271" s="126"/>
      <c r="T271" s="126"/>
      <c r="U271" s="126"/>
      <c r="V271" s="126"/>
      <c r="W271" s="126"/>
      <c r="X271" s="126"/>
      <c r="Y271" s="126"/>
      <c r="Z271" s="282"/>
      <c r="AA271" s="282"/>
      <c r="AB271" s="282"/>
      <c r="AC271" s="282"/>
      <c r="AD271" s="282"/>
      <c r="AE271" s="282"/>
      <c r="AF271" s="282"/>
      <c r="AG271" s="282"/>
      <c r="AH271" s="282"/>
      <c r="AI271" s="282"/>
      <c r="AJ271" s="282"/>
      <c r="AK271" s="282"/>
      <c r="AL271" s="282"/>
      <c r="AM271" s="282"/>
      <c r="AN271" s="282"/>
      <c r="AO271" s="282"/>
      <c r="AP271" s="282"/>
      <c r="AQ271" s="282"/>
      <c r="AR271" s="282"/>
      <c r="AS271" s="282"/>
      <c r="AT271" s="282"/>
      <c r="AU271" s="282"/>
      <c r="AV271" s="282"/>
      <c r="AW271" s="282"/>
      <c r="AX271" s="282"/>
      <c r="AY271" s="282"/>
      <c r="AZ271" s="282"/>
      <c r="BA271" s="282"/>
      <c r="BB271" s="282"/>
      <c r="BC271" s="282"/>
      <c r="BD271" s="282"/>
      <c r="BE271" s="282"/>
      <c r="BF271" s="282"/>
      <c r="BG271" s="282"/>
      <c r="BH271" s="166"/>
    </row>
    <row r="272" spans="1:60" ht="16.5" thickBot="1">
      <c r="A272" s="167">
        <v>1</v>
      </c>
      <c r="B272" s="145">
        <v>2</v>
      </c>
      <c r="C272" s="145">
        <v>3</v>
      </c>
      <c r="D272" s="145">
        <v>4</v>
      </c>
      <c r="E272" s="145">
        <v>5</v>
      </c>
      <c r="F272" s="145">
        <v>6</v>
      </c>
      <c r="G272" s="145">
        <v>7</v>
      </c>
      <c r="H272" s="145">
        <v>8</v>
      </c>
      <c r="I272" s="145">
        <v>9</v>
      </c>
      <c r="J272" s="145">
        <v>10</v>
      </c>
      <c r="K272" s="145">
        <v>11</v>
      </c>
      <c r="L272" s="167">
        <v>12</v>
      </c>
      <c r="M272" s="145">
        <v>13</v>
      </c>
      <c r="N272" s="126"/>
      <c r="O272" s="126"/>
      <c r="P272" s="20"/>
      <c r="Q272" s="20"/>
      <c r="R272" s="126"/>
      <c r="S272" s="126"/>
      <c r="T272" s="126"/>
      <c r="U272" s="126"/>
      <c r="V272" s="126"/>
      <c r="W272" s="126"/>
      <c r="X272" s="126"/>
      <c r="Y272" s="126"/>
      <c r="Z272" s="282"/>
      <c r="AA272" s="282"/>
      <c r="AB272" s="282"/>
      <c r="AC272" s="282"/>
      <c r="AD272" s="282"/>
      <c r="AE272" s="282"/>
      <c r="AF272" s="282"/>
      <c r="AG272" s="282"/>
      <c r="AH272" s="282"/>
      <c r="AI272" s="282"/>
      <c r="AJ272" s="282"/>
      <c r="AK272" s="282"/>
      <c r="AL272" s="282"/>
      <c r="AM272" s="282"/>
      <c r="AN272" s="282"/>
      <c r="AO272" s="282"/>
      <c r="AP272" s="282"/>
      <c r="AQ272" s="282"/>
      <c r="AR272" s="282"/>
      <c r="AS272" s="282"/>
      <c r="AT272" s="282"/>
      <c r="AU272" s="282"/>
      <c r="AV272" s="282"/>
      <c r="AW272" s="282"/>
      <c r="AX272" s="282"/>
      <c r="AY272" s="282"/>
      <c r="AZ272" s="282"/>
      <c r="BA272" s="282"/>
      <c r="BB272" s="282"/>
      <c r="BC272" s="282"/>
      <c r="BD272" s="282"/>
      <c r="BE272" s="282"/>
      <c r="BF272" s="282"/>
      <c r="BG272" s="282"/>
      <c r="BH272" s="166"/>
    </row>
    <row r="273" spans="1:60" ht="15.75" customHeight="1" thickBot="1">
      <c r="A273" s="167"/>
      <c r="B273" s="147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6"/>
      <c r="O273" s="126"/>
      <c r="P273" s="22"/>
      <c r="Q273" s="22"/>
      <c r="R273" s="126"/>
      <c r="S273" s="126"/>
      <c r="T273" s="126"/>
      <c r="U273" s="126"/>
      <c r="V273" s="126"/>
      <c r="W273" s="126"/>
      <c r="X273" s="126"/>
      <c r="Y273" s="126"/>
      <c r="Z273" s="282"/>
      <c r="AA273" s="282"/>
      <c r="AB273" s="282"/>
      <c r="AC273" s="282"/>
      <c r="AD273" s="282"/>
      <c r="AE273" s="282"/>
      <c r="AF273" s="282"/>
      <c r="AG273" s="282"/>
      <c r="AH273" s="282"/>
      <c r="AI273" s="282"/>
      <c r="AJ273" s="282"/>
      <c r="AK273" s="282"/>
      <c r="AL273" s="282"/>
      <c r="AM273" s="282"/>
      <c r="AN273" s="282"/>
      <c r="AO273" s="282"/>
      <c r="AP273" s="282"/>
      <c r="AQ273" s="282"/>
      <c r="AR273" s="282"/>
      <c r="AS273" s="282"/>
      <c r="AT273" s="282"/>
      <c r="AU273" s="282"/>
      <c r="AV273" s="282"/>
      <c r="AW273" s="282"/>
      <c r="AX273" s="282"/>
      <c r="AY273" s="282"/>
      <c r="AZ273" s="282"/>
      <c r="BA273" s="282"/>
      <c r="BB273" s="282"/>
      <c r="BC273" s="282"/>
      <c r="BD273" s="282"/>
      <c r="BE273" s="282"/>
      <c r="BF273" s="282"/>
      <c r="BG273" s="282"/>
      <c r="BH273" s="166"/>
    </row>
    <row r="274" spans="1:60" ht="27" customHeight="1" thickBot="1">
      <c r="A274" s="167"/>
      <c r="B274" s="147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282"/>
      <c r="AA274" s="282"/>
      <c r="AB274" s="282"/>
      <c r="AC274" s="282"/>
      <c r="AD274" s="282"/>
      <c r="AE274" s="282"/>
      <c r="AF274" s="282"/>
      <c r="AG274" s="282"/>
      <c r="AH274" s="282"/>
      <c r="AI274" s="282"/>
      <c r="AJ274" s="282"/>
      <c r="AK274" s="282"/>
      <c r="AL274" s="282"/>
      <c r="AM274" s="282"/>
      <c r="AN274" s="282"/>
      <c r="AO274" s="282"/>
      <c r="AP274" s="282"/>
      <c r="AQ274" s="282"/>
      <c r="AR274" s="282"/>
      <c r="AS274" s="282"/>
      <c r="AT274" s="282"/>
      <c r="AU274" s="282"/>
      <c r="AV274" s="282"/>
      <c r="AW274" s="282"/>
      <c r="AX274" s="282"/>
      <c r="AY274" s="282"/>
      <c r="AZ274" s="282"/>
      <c r="BA274" s="282"/>
      <c r="BB274" s="282"/>
      <c r="BC274" s="282"/>
      <c r="BD274" s="282"/>
      <c r="BE274" s="282"/>
      <c r="BF274" s="282"/>
      <c r="BG274" s="282"/>
      <c r="BH274" s="166"/>
    </row>
    <row r="275" spans="1:60" ht="15.75" customHeight="1" thickBot="1">
      <c r="A275" s="167"/>
      <c r="B275" s="147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282"/>
      <c r="AA275" s="282"/>
      <c r="AB275" s="282"/>
      <c r="AC275" s="282"/>
      <c r="AD275" s="282"/>
      <c r="AE275" s="282"/>
      <c r="AF275" s="282"/>
      <c r="AG275" s="282"/>
      <c r="AH275" s="282"/>
      <c r="AI275" s="282"/>
      <c r="AJ275" s="282"/>
      <c r="AK275" s="282"/>
      <c r="AL275" s="282"/>
      <c r="AM275" s="282"/>
      <c r="AN275" s="282"/>
      <c r="AO275" s="282"/>
      <c r="AP275" s="282"/>
      <c r="AQ275" s="282"/>
      <c r="AR275" s="282"/>
      <c r="AS275" s="282"/>
      <c r="AT275" s="282"/>
      <c r="AU275" s="282"/>
      <c r="AV275" s="282"/>
      <c r="AW275" s="282"/>
      <c r="AX275" s="282"/>
      <c r="AY275" s="282"/>
      <c r="AZ275" s="282"/>
      <c r="BA275" s="282"/>
      <c r="BB275" s="282"/>
      <c r="BC275" s="282"/>
      <c r="BD275" s="282"/>
      <c r="BE275" s="282"/>
      <c r="BF275" s="282"/>
      <c r="BG275" s="282"/>
      <c r="BH275" s="166"/>
    </row>
    <row r="276" spans="1:60" ht="24.75" customHeight="1" thickBot="1">
      <c r="A276" s="167"/>
      <c r="B276" s="147"/>
      <c r="C276" s="145"/>
      <c r="D276" s="145"/>
      <c r="E276" s="145"/>
      <c r="F276" s="145"/>
      <c r="G276" s="145"/>
      <c r="H276" s="145"/>
      <c r="I276" s="145"/>
      <c r="J276" s="124"/>
      <c r="K276" s="124"/>
      <c r="L276" s="124"/>
      <c r="M276" s="124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282"/>
      <c r="AA276" s="282"/>
      <c r="AB276" s="282"/>
      <c r="AC276" s="282"/>
      <c r="AD276" s="282"/>
      <c r="AE276" s="282"/>
      <c r="AF276" s="282"/>
      <c r="AG276" s="282"/>
      <c r="AH276" s="282"/>
      <c r="AI276" s="282"/>
      <c r="AJ276" s="282"/>
      <c r="AK276" s="282"/>
      <c r="AL276" s="282"/>
      <c r="AM276" s="282"/>
      <c r="AN276" s="282"/>
      <c r="AO276" s="282"/>
      <c r="AP276" s="282"/>
      <c r="AQ276" s="282"/>
      <c r="AR276" s="282"/>
      <c r="AS276" s="282"/>
      <c r="AT276" s="282"/>
      <c r="AU276" s="282"/>
      <c r="AV276" s="282"/>
      <c r="AW276" s="282"/>
      <c r="AX276" s="282"/>
      <c r="AY276" s="282"/>
      <c r="AZ276" s="282"/>
      <c r="BA276" s="282"/>
      <c r="BB276" s="282"/>
      <c r="BC276" s="282"/>
      <c r="BD276" s="282"/>
      <c r="BE276" s="282"/>
      <c r="BF276" s="282"/>
      <c r="BG276" s="282"/>
      <c r="BH276" s="166"/>
    </row>
    <row r="277" spans="1:60" ht="30.75" customHeight="1" thickBot="1">
      <c r="A277" s="167"/>
      <c r="B277" s="147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282"/>
      <c r="AA277" s="282"/>
      <c r="AB277" s="282"/>
      <c r="AC277" s="282"/>
      <c r="AD277" s="282"/>
      <c r="AE277" s="282"/>
      <c r="AF277" s="282"/>
      <c r="AG277" s="282"/>
      <c r="AH277" s="282"/>
      <c r="AI277" s="282"/>
      <c r="AJ277" s="282"/>
      <c r="AK277" s="282"/>
      <c r="AL277" s="282"/>
      <c r="AM277" s="282"/>
      <c r="AN277" s="282"/>
      <c r="AO277" s="282"/>
      <c r="AP277" s="282"/>
      <c r="AQ277" s="282"/>
      <c r="AR277" s="282"/>
      <c r="AS277" s="282"/>
      <c r="AT277" s="282"/>
      <c r="AU277" s="282"/>
      <c r="AV277" s="282"/>
      <c r="AW277" s="282"/>
      <c r="AX277" s="282"/>
      <c r="AY277" s="282"/>
      <c r="AZ277" s="282"/>
      <c r="BA277" s="282"/>
      <c r="BB277" s="282"/>
      <c r="BC277" s="282"/>
      <c r="BD277" s="282"/>
      <c r="BE277" s="282"/>
      <c r="BF277" s="282"/>
      <c r="BG277" s="282"/>
      <c r="BH277" s="166"/>
    </row>
    <row r="278" spans="1:60" ht="15.75" thickBot="1">
      <c r="A278" s="167"/>
      <c r="B278" s="147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282"/>
      <c r="AA278" s="282"/>
      <c r="AB278" s="282"/>
      <c r="AC278" s="282"/>
      <c r="AD278" s="282"/>
      <c r="AE278" s="282"/>
      <c r="AF278" s="282"/>
      <c r="AG278" s="282"/>
      <c r="AH278" s="282"/>
      <c r="AI278" s="282"/>
      <c r="AJ278" s="282"/>
      <c r="AK278" s="282"/>
      <c r="AL278" s="282"/>
      <c r="AM278" s="282"/>
      <c r="AN278" s="282"/>
      <c r="AO278" s="282"/>
      <c r="AP278" s="282"/>
      <c r="AQ278" s="282"/>
      <c r="AR278" s="282"/>
      <c r="AS278" s="282"/>
      <c r="AT278" s="282"/>
      <c r="AU278" s="282"/>
      <c r="AV278" s="282"/>
      <c r="AW278" s="282"/>
      <c r="AX278" s="282"/>
      <c r="AY278" s="282"/>
      <c r="AZ278" s="282"/>
      <c r="BA278" s="282"/>
      <c r="BB278" s="282"/>
      <c r="BC278" s="282"/>
      <c r="BD278" s="282"/>
      <c r="BE278" s="282"/>
      <c r="BF278" s="282"/>
      <c r="BG278" s="282"/>
      <c r="BH278" s="166"/>
    </row>
    <row r="279" spans="1:60" ht="15.75" thickBot="1">
      <c r="A279" s="221"/>
      <c r="B279" s="147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282"/>
      <c r="AA279" s="282"/>
      <c r="AB279" s="282"/>
      <c r="AC279" s="282"/>
      <c r="AD279" s="282"/>
      <c r="AE279" s="282"/>
      <c r="AF279" s="282"/>
      <c r="AG279" s="282"/>
      <c r="AH279" s="282"/>
      <c r="AI279" s="282"/>
      <c r="AJ279" s="282"/>
      <c r="AK279" s="282"/>
      <c r="AL279" s="282"/>
      <c r="AM279" s="282"/>
      <c r="AN279" s="282"/>
      <c r="AO279" s="282"/>
      <c r="AP279" s="282"/>
      <c r="AQ279" s="282"/>
      <c r="AR279" s="282"/>
      <c r="AS279" s="282"/>
      <c r="AT279" s="282"/>
      <c r="AU279" s="282"/>
      <c r="AV279" s="282"/>
      <c r="AW279" s="282"/>
      <c r="AX279" s="282"/>
      <c r="AY279" s="282"/>
      <c r="AZ279" s="282"/>
      <c r="BA279" s="282"/>
      <c r="BB279" s="282"/>
      <c r="BC279" s="282"/>
      <c r="BD279" s="282"/>
      <c r="BE279" s="282"/>
      <c r="BF279" s="282"/>
      <c r="BG279" s="282"/>
      <c r="BH279" s="166"/>
    </row>
    <row r="280" spans="1:60" ht="15.75">
      <c r="A280" s="219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26"/>
      <c r="P280" s="126"/>
      <c r="Q280" s="126"/>
      <c r="R280" s="126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68"/>
    </row>
    <row r="281" spans="1:60" ht="21.75" customHeight="1">
      <c r="A281" s="126"/>
      <c r="B281" s="222"/>
      <c r="C281" s="126"/>
      <c r="D281" s="126"/>
      <c r="E281" s="126"/>
      <c r="F281" s="126"/>
      <c r="G281" s="126"/>
      <c r="H281" s="126"/>
      <c r="I281" s="125"/>
      <c r="J281" s="125"/>
      <c r="K281" s="125"/>
      <c r="L281" s="126"/>
      <c r="M281" s="126"/>
      <c r="N281" s="126"/>
      <c r="O281" s="126"/>
      <c r="P281" s="126"/>
      <c r="Q281" s="126"/>
      <c r="R281" s="126"/>
      <c r="S281" s="199"/>
      <c r="T281" s="199"/>
      <c r="U281" s="199"/>
      <c r="V281" s="199"/>
      <c r="W281" s="199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  <c r="AN281" s="218"/>
      <c r="AO281" s="218"/>
      <c r="AP281" s="218"/>
      <c r="AQ281" s="218"/>
      <c r="AR281" s="218"/>
      <c r="AS281" s="218"/>
      <c r="AT281" s="218"/>
      <c r="AU281" s="218"/>
      <c r="AV281" s="218"/>
      <c r="AW281" s="218"/>
      <c r="AX281" s="218"/>
      <c r="AY281" s="218"/>
      <c r="AZ281" s="218"/>
      <c r="BA281" s="218"/>
      <c r="BB281" s="218"/>
      <c r="BC281" s="218"/>
      <c r="BD281" s="218"/>
      <c r="BE281" s="218"/>
      <c r="BF281" s="218"/>
      <c r="BG281" s="218"/>
      <c r="BH281" s="168"/>
    </row>
    <row r="282" spans="1:60" ht="34.5" customHeight="1">
      <c r="A282" s="407" t="s">
        <v>63</v>
      </c>
      <c r="B282" s="407"/>
      <c r="C282" s="407"/>
      <c r="D282" s="407"/>
      <c r="E282" s="407"/>
      <c r="F282" s="407"/>
      <c r="G282" s="407"/>
      <c r="H282" s="407"/>
      <c r="I282" s="407"/>
      <c r="J282" s="407"/>
      <c r="K282" s="407"/>
      <c r="L282" s="407"/>
      <c r="M282" s="407"/>
      <c r="N282" s="407"/>
      <c r="O282" s="126"/>
      <c r="P282" s="126"/>
      <c r="Q282" s="126"/>
      <c r="R282" s="126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408"/>
    </row>
    <row r="283" spans="1:60" ht="30" customHeight="1">
      <c r="A283" s="315" t="s">
        <v>161</v>
      </c>
      <c r="B283" s="315"/>
      <c r="C283" s="315"/>
      <c r="D283" s="315"/>
      <c r="E283" s="315"/>
      <c r="F283" s="315"/>
      <c r="G283" s="315"/>
      <c r="H283" s="315"/>
      <c r="I283" s="315"/>
      <c r="J283" s="315"/>
      <c r="K283" s="315"/>
      <c r="L283" s="315"/>
      <c r="M283" s="315"/>
      <c r="N283" s="315"/>
      <c r="O283" s="126"/>
      <c r="P283" s="126"/>
      <c r="Q283" s="126"/>
      <c r="R283" s="126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408"/>
    </row>
    <row r="284" spans="1:60" ht="27.75" customHeight="1">
      <c r="A284" s="315" t="s">
        <v>64</v>
      </c>
      <c r="B284" s="315"/>
      <c r="C284" s="315"/>
      <c r="D284" s="315"/>
      <c r="E284" s="315"/>
      <c r="F284" s="315"/>
      <c r="G284" s="315"/>
      <c r="H284" s="315"/>
      <c r="I284" s="315"/>
      <c r="J284" s="315"/>
      <c r="K284" s="7"/>
      <c r="L284" s="7"/>
      <c r="M284" s="7"/>
      <c r="N284" s="7"/>
      <c r="O284" s="126"/>
      <c r="P284" s="126"/>
      <c r="Q284" s="126"/>
      <c r="R284" s="126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408"/>
    </row>
    <row r="285" spans="1:6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26"/>
      <c r="P285" s="126"/>
      <c r="Q285" s="126"/>
      <c r="R285" s="126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408"/>
    </row>
    <row r="286" spans="1:60" ht="15" customHeight="1">
      <c r="A286" s="315" t="s">
        <v>65</v>
      </c>
      <c r="B286" s="315"/>
      <c r="C286" s="315"/>
      <c r="D286" s="315"/>
      <c r="E286" s="315"/>
      <c r="F286" s="315"/>
      <c r="G286" s="315"/>
      <c r="H286" s="315"/>
      <c r="I286" s="315"/>
      <c r="J286" s="315"/>
      <c r="K286" s="315"/>
      <c r="L286" s="7"/>
      <c r="M286" s="7"/>
      <c r="N286" s="7"/>
      <c r="O286" s="126"/>
      <c r="P286" s="126"/>
      <c r="Q286" s="126"/>
      <c r="R286" s="126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408"/>
    </row>
    <row r="287" spans="1:60" ht="16.5" customHeight="1" thickBot="1">
      <c r="A287" s="168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306" t="s">
        <v>12</v>
      </c>
      <c r="N287" s="306"/>
      <c r="O287" s="126"/>
      <c r="P287" s="126"/>
      <c r="Q287" s="126"/>
      <c r="R287" s="126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408"/>
    </row>
    <row r="288" spans="1:60" ht="47.25" customHeight="1">
      <c r="A288" s="394" t="s">
        <v>162</v>
      </c>
      <c r="B288" s="394" t="s">
        <v>3</v>
      </c>
      <c r="C288" s="386" t="s">
        <v>44</v>
      </c>
      <c r="D288" s="378"/>
      <c r="E288" s="394" t="s">
        <v>45</v>
      </c>
      <c r="F288" s="386" t="s">
        <v>48</v>
      </c>
      <c r="G288" s="378"/>
      <c r="H288" s="386" t="s">
        <v>49</v>
      </c>
      <c r="I288" s="378"/>
      <c r="J288" s="386" t="s">
        <v>163</v>
      </c>
      <c r="K288" s="378"/>
      <c r="L288" s="386" t="s">
        <v>50</v>
      </c>
      <c r="M288" s="378"/>
      <c r="N288" s="394" t="s">
        <v>164</v>
      </c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410"/>
      <c r="AU288" s="410"/>
      <c r="AV288" s="410"/>
      <c r="AW288" s="410"/>
      <c r="AX288" s="410"/>
      <c r="AY288" s="410"/>
      <c r="AZ288" s="410"/>
      <c r="BA288" s="410"/>
      <c r="BB288" s="410"/>
      <c r="BC288" s="410"/>
      <c r="BD288" s="282"/>
      <c r="BE288" s="282"/>
      <c r="BF288" s="282"/>
      <c r="BG288" s="282"/>
      <c r="BH288" s="22"/>
    </row>
    <row r="289" spans="1:60" ht="46.5" customHeight="1" thickBot="1">
      <c r="A289" s="395"/>
      <c r="B289" s="395"/>
      <c r="C289" s="387"/>
      <c r="D289" s="379"/>
      <c r="E289" s="395"/>
      <c r="F289" s="387"/>
      <c r="G289" s="379"/>
      <c r="H289" s="387"/>
      <c r="I289" s="379"/>
      <c r="J289" s="387"/>
      <c r="K289" s="379"/>
      <c r="L289" s="388"/>
      <c r="M289" s="380"/>
      <c r="N289" s="395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410"/>
      <c r="AU289" s="410"/>
      <c r="AV289" s="410"/>
      <c r="AW289" s="410"/>
      <c r="AX289" s="410"/>
      <c r="AY289" s="410"/>
      <c r="AZ289" s="410"/>
      <c r="BA289" s="410"/>
      <c r="BB289" s="410"/>
      <c r="BC289" s="410"/>
      <c r="BD289" s="282"/>
      <c r="BE289" s="282"/>
      <c r="BF289" s="282"/>
      <c r="BG289" s="282"/>
      <c r="BH289" s="391"/>
    </row>
    <row r="290" spans="1:60" ht="57" customHeight="1" thickBot="1">
      <c r="A290" s="396"/>
      <c r="B290" s="396"/>
      <c r="C290" s="388"/>
      <c r="D290" s="380"/>
      <c r="E290" s="396"/>
      <c r="F290" s="388"/>
      <c r="G290" s="380"/>
      <c r="H290" s="388"/>
      <c r="I290" s="380"/>
      <c r="J290" s="388"/>
      <c r="K290" s="380"/>
      <c r="L290" s="145" t="s">
        <v>165</v>
      </c>
      <c r="M290" s="145" t="s">
        <v>166</v>
      </c>
      <c r="N290" s="39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79"/>
      <c r="AP290" s="179"/>
      <c r="AQ290" s="179"/>
      <c r="AR290" s="179"/>
      <c r="AS290" s="179"/>
      <c r="AT290" s="410"/>
      <c r="AU290" s="410"/>
      <c r="AV290" s="410"/>
      <c r="AW290" s="410"/>
      <c r="AX290" s="410"/>
      <c r="AY290" s="410"/>
      <c r="AZ290" s="410"/>
      <c r="BA290" s="410"/>
      <c r="BB290" s="410"/>
      <c r="BC290" s="410"/>
      <c r="BD290" s="411"/>
      <c r="BE290" s="411"/>
      <c r="BF290" s="411"/>
      <c r="BG290" s="411"/>
      <c r="BH290" s="391"/>
    </row>
    <row r="291" spans="1:60" ht="16.5" thickBot="1">
      <c r="A291" s="145">
        <v>1</v>
      </c>
      <c r="B291" s="145">
        <v>2</v>
      </c>
      <c r="C291" s="390">
        <v>3</v>
      </c>
      <c r="D291" s="359"/>
      <c r="E291" s="145">
        <v>4</v>
      </c>
      <c r="F291" s="390">
        <v>5</v>
      </c>
      <c r="G291" s="359"/>
      <c r="H291" s="390">
        <v>6</v>
      </c>
      <c r="I291" s="359"/>
      <c r="J291" s="390">
        <v>7</v>
      </c>
      <c r="K291" s="359"/>
      <c r="L291" s="145">
        <v>8</v>
      </c>
      <c r="M291" s="145">
        <v>9</v>
      </c>
      <c r="N291" s="145">
        <v>10</v>
      </c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282"/>
      <c r="AU291" s="282"/>
      <c r="AV291" s="282"/>
      <c r="AW291" s="282"/>
      <c r="AX291" s="282"/>
      <c r="AY291" s="282"/>
      <c r="AZ291" s="282"/>
      <c r="BA291" s="282"/>
      <c r="BB291" s="282"/>
      <c r="BC291" s="282"/>
      <c r="BD291" s="282"/>
      <c r="BE291" s="282"/>
      <c r="BF291" s="282"/>
      <c r="BG291" s="282"/>
      <c r="BH291" s="22"/>
    </row>
    <row r="292" spans="1:60" ht="18" customHeight="1" thickBot="1">
      <c r="A292" s="145">
        <v>2000</v>
      </c>
      <c r="B292" s="223" t="s">
        <v>167</v>
      </c>
      <c r="C292" s="227">
        <v>43118807</v>
      </c>
      <c r="D292" s="242"/>
      <c r="E292" s="224">
        <f>E293+E298+E314+E317+E321+E325</f>
        <v>42092352.94</v>
      </c>
      <c r="F292" s="390"/>
      <c r="G292" s="359"/>
      <c r="H292" s="402"/>
      <c r="I292" s="403"/>
      <c r="J292" s="390"/>
      <c r="K292" s="359"/>
      <c r="L292" s="124"/>
      <c r="M292" s="124"/>
      <c r="N292" s="124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22"/>
    </row>
    <row r="293" spans="1:60" ht="27.75" customHeight="1" thickBot="1">
      <c r="A293" s="145">
        <v>2100</v>
      </c>
      <c r="B293" s="223" t="s">
        <v>168</v>
      </c>
      <c r="C293" s="224">
        <v>33837490</v>
      </c>
      <c r="D293" s="246"/>
      <c r="E293" s="224">
        <f>E294+E297</f>
        <v>33837490.44</v>
      </c>
      <c r="F293" s="390"/>
      <c r="G293" s="359"/>
      <c r="H293" s="402"/>
      <c r="I293" s="403"/>
      <c r="J293" s="390"/>
      <c r="K293" s="359"/>
      <c r="L293" s="124"/>
      <c r="M293" s="124"/>
      <c r="N293" s="124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22"/>
    </row>
    <row r="294" spans="1:60" ht="18" customHeight="1" thickBot="1">
      <c r="A294" s="145">
        <v>2110</v>
      </c>
      <c r="B294" s="223" t="s">
        <v>100</v>
      </c>
      <c r="C294" s="225">
        <v>27899047.49</v>
      </c>
      <c r="D294" s="246"/>
      <c r="E294" s="224">
        <f>E295+E296</f>
        <v>27899047.49</v>
      </c>
      <c r="F294" s="390"/>
      <c r="G294" s="359"/>
      <c r="H294" s="402"/>
      <c r="I294" s="403"/>
      <c r="J294" s="390"/>
      <c r="K294" s="359"/>
      <c r="L294" s="124"/>
      <c r="M294" s="124"/>
      <c r="N294" s="124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22"/>
    </row>
    <row r="295" spans="1:60" ht="18" customHeight="1" thickBot="1">
      <c r="A295" s="145">
        <v>2111</v>
      </c>
      <c r="B295" s="223" t="s">
        <v>169</v>
      </c>
      <c r="C295" s="225">
        <v>27899047.49</v>
      </c>
      <c r="D295" s="245"/>
      <c r="E295" s="225">
        <v>27899047.49</v>
      </c>
      <c r="F295" s="390"/>
      <c r="G295" s="359"/>
      <c r="H295" s="402"/>
      <c r="I295" s="403"/>
      <c r="J295" s="390"/>
      <c r="K295" s="359"/>
      <c r="L295" s="124"/>
      <c r="M295" s="124"/>
      <c r="N295" s="124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22"/>
    </row>
    <row r="296" spans="1:60" ht="27" customHeight="1" thickBot="1">
      <c r="A296" s="145">
        <v>2112</v>
      </c>
      <c r="B296" s="223" t="s">
        <v>170</v>
      </c>
      <c r="C296" s="226"/>
      <c r="D296" s="241"/>
      <c r="E296" s="226"/>
      <c r="F296" s="390"/>
      <c r="G296" s="359"/>
      <c r="H296" s="402"/>
      <c r="I296" s="403"/>
      <c r="J296" s="390"/>
      <c r="K296" s="359"/>
      <c r="L296" s="124"/>
      <c r="M296" s="124"/>
      <c r="N296" s="124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22"/>
    </row>
    <row r="297" spans="1:60" ht="18" customHeight="1" thickBot="1">
      <c r="A297" s="145">
        <v>2120</v>
      </c>
      <c r="B297" s="223" t="s">
        <v>101</v>
      </c>
      <c r="C297" s="225">
        <v>5938442.95</v>
      </c>
      <c r="D297" s="245"/>
      <c r="E297" s="225">
        <v>5938442.95</v>
      </c>
      <c r="F297" s="390"/>
      <c r="G297" s="359"/>
      <c r="H297" s="402"/>
      <c r="I297" s="403"/>
      <c r="J297" s="390"/>
      <c r="K297" s="359"/>
      <c r="L297" s="124"/>
      <c r="M297" s="124"/>
      <c r="N297" s="124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22"/>
    </row>
    <row r="298" spans="1:60" ht="18" customHeight="1" thickBot="1">
      <c r="A298" s="145">
        <v>2200</v>
      </c>
      <c r="B298" s="223" t="s">
        <v>171</v>
      </c>
      <c r="C298" s="227">
        <f>C299+C300+C301+C302+C303+C305</f>
        <v>9279239.43</v>
      </c>
      <c r="D298" s="242"/>
      <c r="E298" s="227">
        <f>E299+E300+E301+E302+E303+E304+E305</f>
        <v>8252784.96</v>
      </c>
      <c r="F298" s="390"/>
      <c r="G298" s="359"/>
      <c r="H298" s="402"/>
      <c r="I298" s="403"/>
      <c r="J298" s="390"/>
      <c r="K298" s="359"/>
      <c r="L298" s="124"/>
      <c r="M298" s="124"/>
      <c r="N298" s="124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22"/>
    </row>
    <row r="299" spans="1:60" ht="27" customHeight="1" thickBot="1">
      <c r="A299" s="145">
        <v>2210</v>
      </c>
      <c r="B299" s="223" t="s">
        <v>102</v>
      </c>
      <c r="C299" s="226">
        <v>1400280.31</v>
      </c>
      <c r="D299" s="241"/>
      <c r="E299" s="226">
        <v>1400280.31</v>
      </c>
      <c r="F299" s="390"/>
      <c r="G299" s="359"/>
      <c r="H299" s="402"/>
      <c r="I299" s="403"/>
      <c r="J299" s="390"/>
      <c r="K299" s="359"/>
      <c r="L299" s="124"/>
      <c r="M299" s="124"/>
      <c r="N299" s="124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22"/>
    </row>
    <row r="300" spans="1:60" ht="27" customHeight="1" thickBot="1">
      <c r="A300" s="145">
        <v>2220</v>
      </c>
      <c r="B300" s="223" t="s">
        <v>103</v>
      </c>
      <c r="C300" s="226">
        <v>2055241.84</v>
      </c>
      <c r="D300" s="241"/>
      <c r="E300" s="226">
        <v>2055241.84</v>
      </c>
      <c r="F300" s="390"/>
      <c r="G300" s="359"/>
      <c r="H300" s="402"/>
      <c r="I300" s="403"/>
      <c r="J300" s="390"/>
      <c r="K300" s="359"/>
      <c r="L300" s="124"/>
      <c r="M300" s="124"/>
      <c r="N300" s="124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22"/>
    </row>
    <row r="301" spans="1:60" ht="18" customHeight="1" thickBot="1">
      <c r="A301" s="145">
        <v>2230</v>
      </c>
      <c r="B301" s="223" t="s">
        <v>104</v>
      </c>
      <c r="C301" s="226"/>
      <c r="D301" s="241"/>
      <c r="E301" s="226"/>
      <c r="F301" s="390"/>
      <c r="G301" s="359"/>
      <c r="H301" s="402"/>
      <c r="I301" s="403"/>
      <c r="J301" s="390"/>
      <c r="K301" s="359"/>
      <c r="L301" s="124"/>
      <c r="M301" s="124"/>
      <c r="N301" s="124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22"/>
    </row>
    <row r="302" spans="1:60" ht="18" customHeight="1" thickBot="1">
      <c r="A302" s="145">
        <v>2240</v>
      </c>
      <c r="B302" s="223" t="s">
        <v>105</v>
      </c>
      <c r="C302" s="226">
        <v>2221277.69</v>
      </c>
      <c r="D302" s="241"/>
      <c r="E302" s="226">
        <v>1739354.69</v>
      </c>
      <c r="F302" s="390"/>
      <c r="G302" s="359"/>
      <c r="H302" s="402"/>
      <c r="I302" s="403"/>
      <c r="J302" s="390"/>
      <c r="K302" s="359"/>
      <c r="L302" s="124"/>
      <c r="M302" s="124"/>
      <c r="N302" s="124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22"/>
    </row>
    <row r="303" spans="1:60" ht="18" customHeight="1" thickBot="1">
      <c r="A303" s="145">
        <v>2250</v>
      </c>
      <c r="B303" s="115" t="s">
        <v>106</v>
      </c>
      <c r="C303" s="226">
        <v>28939.59</v>
      </c>
      <c r="D303" s="241"/>
      <c r="E303" s="226">
        <v>28939.59</v>
      </c>
      <c r="F303" s="390"/>
      <c r="G303" s="359"/>
      <c r="H303" s="402"/>
      <c r="I303" s="403"/>
      <c r="J303" s="390"/>
      <c r="K303" s="359"/>
      <c r="L303" s="124"/>
      <c r="M303" s="124"/>
      <c r="N303" s="124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22"/>
    </row>
    <row r="304" spans="1:60" ht="29.25" customHeight="1" thickBot="1">
      <c r="A304" s="145">
        <v>2260</v>
      </c>
      <c r="B304" s="115" t="s">
        <v>172</v>
      </c>
      <c r="C304" s="228"/>
      <c r="D304" s="243"/>
      <c r="E304" s="228"/>
      <c r="F304" s="390"/>
      <c r="G304" s="359"/>
      <c r="H304" s="402"/>
      <c r="I304" s="403"/>
      <c r="J304" s="390"/>
      <c r="K304" s="359"/>
      <c r="L304" s="124"/>
      <c r="M304" s="124"/>
      <c r="N304" s="124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22"/>
    </row>
    <row r="305" spans="1:60" ht="29.25" customHeight="1" thickBot="1">
      <c r="A305" s="145">
        <v>2270</v>
      </c>
      <c r="B305" s="115" t="s">
        <v>107</v>
      </c>
      <c r="C305" s="229">
        <f>C306+C307+C308+C309</f>
        <v>3573500</v>
      </c>
      <c r="D305" s="244"/>
      <c r="E305" s="229">
        <f>E306+E307+E308+E309+E310</f>
        <v>3028968.5300000003</v>
      </c>
      <c r="F305" s="390"/>
      <c r="G305" s="359"/>
      <c r="H305" s="402"/>
      <c r="I305" s="403"/>
      <c r="J305" s="390"/>
      <c r="K305" s="359"/>
      <c r="L305" s="124"/>
      <c r="M305" s="124"/>
      <c r="N305" s="124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22"/>
    </row>
    <row r="306" spans="1:60" ht="18" customHeight="1" thickBot="1">
      <c r="A306" s="145">
        <v>2271</v>
      </c>
      <c r="B306" s="115" t="s">
        <v>108</v>
      </c>
      <c r="C306" s="226">
        <v>1908200</v>
      </c>
      <c r="D306" s="241"/>
      <c r="E306" s="226">
        <v>1517161.19</v>
      </c>
      <c r="F306" s="390"/>
      <c r="G306" s="359"/>
      <c r="H306" s="402"/>
      <c r="I306" s="403"/>
      <c r="J306" s="390"/>
      <c r="K306" s="359"/>
      <c r="L306" s="124"/>
      <c r="M306" s="124"/>
      <c r="N306" s="124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22"/>
    </row>
    <row r="307" spans="1:60" ht="25.5" customHeight="1" thickBot="1">
      <c r="A307" s="145">
        <v>2272</v>
      </c>
      <c r="B307" s="115" t="s">
        <v>109</v>
      </c>
      <c r="C307" s="226">
        <v>543900</v>
      </c>
      <c r="D307" s="241"/>
      <c r="E307" s="226">
        <v>447025.77</v>
      </c>
      <c r="F307" s="390"/>
      <c r="G307" s="359"/>
      <c r="H307" s="402"/>
      <c r="I307" s="403"/>
      <c r="J307" s="390"/>
      <c r="K307" s="359"/>
      <c r="L307" s="124"/>
      <c r="M307" s="124"/>
      <c r="N307" s="124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22"/>
    </row>
    <row r="308" spans="1:60" ht="18" customHeight="1" thickBot="1">
      <c r="A308" s="145">
        <v>2273</v>
      </c>
      <c r="B308" s="115" t="s">
        <v>110</v>
      </c>
      <c r="C308" s="226">
        <v>624417</v>
      </c>
      <c r="D308" s="241"/>
      <c r="E308" s="226">
        <v>597257.28</v>
      </c>
      <c r="F308" s="390"/>
      <c r="G308" s="359"/>
      <c r="H308" s="402"/>
      <c r="I308" s="403"/>
      <c r="J308" s="390"/>
      <c r="K308" s="359"/>
      <c r="L308" s="124"/>
      <c r="M308" s="124"/>
      <c r="N308" s="124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22"/>
    </row>
    <row r="309" spans="1:60" ht="18" customHeight="1" thickBot="1">
      <c r="A309" s="145">
        <v>2274</v>
      </c>
      <c r="B309" s="115" t="s">
        <v>111</v>
      </c>
      <c r="C309" s="226">
        <v>496983</v>
      </c>
      <c r="D309" s="241"/>
      <c r="E309" s="226">
        <v>467524.29</v>
      </c>
      <c r="F309" s="390"/>
      <c r="G309" s="359"/>
      <c r="H309" s="402"/>
      <c r="I309" s="403"/>
      <c r="J309" s="390"/>
      <c r="K309" s="359"/>
      <c r="L309" s="124"/>
      <c r="M309" s="124"/>
      <c r="N309" s="124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22"/>
    </row>
    <row r="310" spans="1:60" ht="18" customHeight="1" thickBot="1">
      <c r="A310" s="145">
        <v>2275</v>
      </c>
      <c r="B310" s="115" t="s">
        <v>173</v>
      </c>
      <c r="C310" s="226"/>
      <c r="D310" s="241"/>
      <c r="E310" s="226"/>
      <c r="F310" s="390"/>
      <c r="G310" s="359"/>
      <c r="H310" s="402"/>
      <c r="I310" s="403"/>
      <c r="J310" s="390"/>
      <c r="K310" s="359"/>
      <c r="L310" s="124"/>
      <c r="M310" s="124"/>
      <c r="N310" s="124"/>
      <c r="O310" s="220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22"/>
    </row>
    <row r="311" spans="1:60" ht="30" customHeight="1" thickBot="1">
      <c r="A311" s="145">
        <v>2280</v>
      </c>
      <c r="B311" s="115" t="s">
        <v>174</v>
      </c>
      <c r="C311" s="227"/>
      <c r="D311" s="242"/>
      <c r="E311" s="227">
        <f>E312+E313</f>
        <v>0</v>
      </c>
      <c r="F311" s="390"/>
      <c r="G311" s="359"/>
      <c r="H311" s="402"/>
      <c r="I311" s="403"/>
      <c r="J311" s="390"/>
      <c r="K311" s="359"/>
      <c r="L311" s="124"/>
      <c r="M311" s="124"/>
      <c r="N311" s="124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22"/>
    </row>
    <row r="312" spans="1:60" ht="43.5" customHeight="1" thickBot="1">
      <c r="A312" s="145">
        <v>2281</v>
      </c>
      <c r="B312" s="115" t="s">
        <v>175</v>
      </c>
      <c r="C312" s="226"/>
      <c r="D312" s="241"/>
      <c r="E312" s="226"/>
      <c r="F312" s="390"/>
      <c r="G312" s="359"/>
      <c r="H312" s="402"/>
      <c r="I312" s="403"/>
      <c r="J312" s="390"/>
      <c r="K312" s="359"/>
      <c r="L312" s="124"/>
      <c r="M312" s="124"/>
      <c r="N312" s="124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22"/>
    </row>
    <row r="313" spans="1:60" ht="40.5" customHeight="1" thickBot="1">
      <c r="A313" s="145">
        <v>2282</v>
      </c>
      <c r="B313" s="115" t="s">
        <v>112</v>
      </c>
      <c r="C313" s="226"/>
      <c r="D313" s="241"/>
      <c r="E313" s="226"/>
      <c r="F313" s="390"/>
      <c r="G313" s="359"/>
      <c r="H313" s="402"/>
      <c r="I313" s="403"/>
      <c r="J313" s="390"/>
      <c r="K313" s="359"/>
      <c r="L313" s="124"/>
      <c r="M313" s="124"/>
      <c r="N313" s="124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22"/>
    </row>
    <row r="314" spans="1:60" ht="18" customHeight="1" thickBot="1">
      <c r="A314" s="145">
        <v>2400</v>
      </c>
      <c r="B314" s="115" t="s">
        <v>176</v>
      </c>
      <c r="C314" s="226"/>
      <c r="D314" s="241"/>
      <c r="E314" s="226">
        <f>E315+E316</f>
        <v>0</v>
      </c>
      <c r="F314" s="390"/>
      <c r="G314" s="359"/>
      <c r="H314" s="402"/>
      <c r="I314" s="403"/>
      <c r="J314" s="390"/>
      <c r="K314" s="359"/>
      <c r="L314" s="124"/>
      <c r="M314" s="124"/>
      <c r="N314" s="124"/>
      <c r="O314" s="7"/>
      <c r="P314" s="20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22"/>
    </row>
    <row r="315" spans="1:60" ht="28.5" customHeight="1" thickBot="1">
      <c r="A315" s="145">
        <v>2410</v>
      </c>
      <c r="B315" s="115" t="s">
        <v>177</v>
      </c>
      <c r="C315" s="226"/>
      <c r="D315" s="241"/>
      <c r="E315" s="226"/>
      <c r="F315" s="390"/>
      <c r="G315" s="359"/>
      <c r="H315" s="402"/>
      <c r="I315" s="403"/>
      <c r="J315" s="390"/>
      <c r="K315" s="359"/>
      <c r="L315" s="124"/>
      <c r="M315" s="124"/>
      <c r="N315" s="124"/>
      <c r="O315" s="22"/>
      <c r="P315" s="22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22"/>
    </row>
    <row r="316" spans="1:60" ht="30.75" customHeight="1" thickBot="1">
      <c r="A316" s="145">
        <v>2420</v>
      </c>
      <c r="B316" s="115" t="s">
        <v>178</v>
      </c>
      <c r="C316" s="226"/>
      <c r="D316" s="241"/>
      <c r="E316" s="226"/>
      <c r="F316" s="390"/>
      <c r="G316" s="359"/>
      <c r="H316" s="402"/>
      <c r="I316" s="403"/>
      <c r="J316" s="390"/>
      <c r="K316" s="359"/>
      <c r="L316" s="124"/>
      <c r="M316" s="124"/>
      <c r="N316" s="124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22"/>
    </row>
    <row r="317" spans="1:60" ht="18" customHeight="1" thickBot="1">
      <c r="A317" s="145">
        <v>2600</v>
      </c>
      <c r="B317" s="115" t="s">
        <v>179</v>
      </c>
      <c r="C317" s="227"/>
      <c r="D317" s="242"/>
      <c r="E317" s="227">
        <f>E318+E319+E320</f>
        <v>0</v>
      </c>
      <c r="F317" s="390"/>
      <c r="G317" s="359"/>
      <c r="H317" s="402"/>
      <c r="I317" s="403"/>
      <c r="J317" s="390"/>
      <c r="K317" s="359"/>
      <c r="L317" s="124"/>
      <c r="M317" s="124"/>
      <c r="N317" s="124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22"/>
    </row>
    <row r="318" spans="1:60" ht="42.75" customHeight="1" thickBot="1">
      <c r="A318" s="145">
        <v>2610</v>
      </c>
      <c r="B318" s="115" t="s">
        <v>180</v>
      </c>
      <c r="C318" s="226"/>
      <c r="D318" s="241"/>
      <c r="E318" s="226"/>
      <c r="F318" s="390"/>
      <c r="G318" s="359"/>
      <c r="H318" s="402"/>
      <c r="I318" s="403"/>
      <c r="J318" s="390"/>
      <c r="K318" s="359"/>
      <c r="L318" s="124"/>
      <c r="M318" s="124"/>
      <c r="N318" s="124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22"/>
    </row>
    <row r="319" spans="1:60" ht="27" customHeight="1" thickBot="1">
      <c r="A319" s="145">
        <v>2620</v>
      </c>
      <c r="B319" s="115" t="s">
        <v>181</v>
      </c>
      <c r="C319" s="226"/>
      <c r="D319" s="241"/>
      <c r="E319" s="226"/>
      <c r="F319" s="390"/>
      <c r="G319" s="359"/>
      <c r="H319" s="402"/>
      <c r="I319" s="403"/>
      <c r="J319" s="390"/>
      <c r="K319" s="359"/>
      <c r="L319" s="124"/>
      <c r="M319" s="124"/>
      <c r="N319" s="124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22"/>
    </row>
    <row r="320" spans="1:60" ht="27" customHeight="1" thickBot="1">
      <c r="A320" s="145">
        <v>2630</v>
      </c>
      <c r="B320" s="115" t="s">
        <v>182</v>
      </c>
      <c r="C320" s="226"/>
      <c r="D320" s="241"/>
      <c r="E320" s="226"/>
      <c r="F320" s="390"/>
      <c r="G320" s="359"/>
      <c r="H320" s="402"/>
      <c r="I320" s="403"/>
      <c r="J320" s="390"/>
      <c r="K320" s="359"/>
      <c r="L320" s="124"/>
      <c r="M320" s="124"/>
      <c r="N320" s="124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22"/>
    </row>
    <row r="321" spans="1:60" ht="18" customHeight="1" thickBot="1">
      <c r="A321" s="145">
        <v>2700</v>
      </c>
      <c r="B321" s="115" t="s">
        <v>113</v>
      </c>
      <c r="C321" s="227"/>
      <c r="D321" s="242"/>
      <c r="E321" s="227">
        <f>E322+E323+E324</f>
        <v>0</v>
      </c>
      <c r="F321" s="390"/>
      <c r="G321" s="359"/>
      <c r="H321" s="402"/>
      <c r="I321" s="403"/>
      <c r="J321" s="390"/>
      <c r="K321" s="359"/>
      <c r="L321" s="124"/>
      <c r="M321" s="124"/>
      <c r="N321" s="124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22"/>
    </row>
    <row r="322" spans="1:60" ht="18" customHeight="1" thickBot="1">
      <c r="A322" s="145">
        <v>2710</v>
      </c>
      <c r="B322" s="115" t="s">
        <v>114</v>
      </c>
      <c r="C322" s="226"/>
      <c r="D322" s="241"/>
      <c r="E322" s="226"/>
      <c r="F322" s="390"/>
      <c r="G322" s="359"/>
      <c r="H322" s="402"/>
      <c r="I322" s="403"/>
      <c r="J322" s="390"/>
      <c r="K322" s="359"/>
      <c r="L322" s="124"/>
      <c r="M322" s="124"/>
      <c r="N322" s="124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22"/>
    </row>
    <row r="323" spans="1:60" ht="18" customHeight="1" thickBot="1">
      <c r="A323" s="145">
        <v>2720</v>
      </c>
      <c r="B323" s="115" t="s">
        <v>183</v>
      </c>
      <c r="C323" s="226"/>
      <c r="D323" s="241"/>
      <c r="E323" s="226"/>
      <c r="F323" s="390"/>
      <c r="G323" s="359"/>
      <c r="H323" s="402"/>
      <c r="I323" s="403"/>
      <c r="J323" s="390"/>
      <c r="K323" s="359"/>
      <c r="L323" s="124"/>
      <c r="M323" s="124"/>
      <c r="N323" s="124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22"/>
    </row>
    <row r="324" spans="1:60" ht="18" customHeight="1" thickBot="1">
      <c r="A324" s="145">
        <v>2730</v>
      </c>
      <c r="B324" s="115" t="s">
        <v>184</v>
      </c>
      <c r="C324" s="226"/>
      <c r="D324" s="241"/>
      <c r="E324" s="226"/>
      <c r="F324" s="390"/>
      <c r="G324" s="359"/>
      <c r="H324" s="402"/>
      <c r="I324" s="403"/>
      <c r="J324" s="390"/>
      <c r="K324" s="359"/>
      <c r="L324" s="124"/>
      <c r="M324" s="124"/>
      <c r="N324" s="124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22"/>
    </row>
    <row r="325" spans="1:60" ht="18" customHeight="1" thickBot="1">
      <c r="A325" s="145">
        <v>2800</v>
      </c>
      <c r="B325" s="115" t="s">
        <v>185</v>
      </c>
      <c r="C325" s="226">
        <v>2077.54</v>
      </c>
      <c r="D325" s="241"/>
      <c r="E325" s="226">
        <v>2077.54</v>
      </c>
      <c r="F325" s="390"/>
      <c r="G325" s="359"/>
      <c r="H325" s="402"/>
      <c r="I325" s="403"/>
      <c r="J325" s="390"/>
      <c r="K325" s="359"/>
      <c r="L325" s="124"/>
      <c r="M325" s="124"/>
      <c r="N325" s="124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22"/>
    </row>
    <row r="326" spans="1:60" ht="18" customHeight="1" thickBot="1">
      <c r="A326" s="145">
        <v>9000</v>
      </c>
      <c r="B326" s="223" t="s">
        <v>186</v>
      </c>
      <c r="C326" s="226"/>
      <c r="D326" s="241"/>
      <c r="E326" s="226"/>
      <c r="F326" s="390"/>
      <c r="G326" s="359"/>
      <c r="H326" s="402"/>
      <c r="I326" s="403"/>
      <c r="J326" s="390"/>
      <c r="K326" s="359"/>
      <c r="L326" s="124"/>
      <c r="M326" s="124"/>
      <c r="N326" s="124"/>
      <c r="O326" s="126"/>
      <c r="P326" s="126"/>
      <c r="Q326" s="20"/>
      <c r="R326" s="20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22"/>
    </row>
    <row r="327" spans="1:60" ht="18" customHeight="1" thickBot="1">
      <c r="A327" s="145">
        <v>3000</v>
      </c>
      <c r="B327" s="115" t="s">
        <v>187</v>
      </c>
      <c r="C327" s="227"/>
      <c r="D327" s="242"/>
      <c r="E327" s="227">
        <f>E328+E342</f>
        <v>0</v>
      </c>
      <c r="F327" s="390"/>
      <c r="G327" s="359"/>
      <c r="H327" s="402"/>
      <c r="I327" s="403"/>
      <c r="J327" s="390"/>
      <c r="K327" s="359"/>
      <c r="L327" s="124"/>
      <c r="M327" s="124"/>
      <c r="N327" s="124"/>
      <c r="O327" s="126"/>
      <c r="P327" s="126"/>
      <c r="Q327" s="22"/>
      <c r="R327" s="22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22"/>
    </row>
    <row r="328" spans="1:60" ht="18" customHeight="1" thickBot="1">
      <c r="A328" s="145">
        <v>3100</v>
      </c>
      <c r="B328" s="115" t="s">
        <v>188</v>
      </c>
      <c r="C328" s="227"/>
      <c r="D328" s="242"/>
      <c r="E328" s="227">
        <f>E329+E330+E333+E340+E341</f>
        <v>0</v>
      </c>
      <c r="F328" s="390"/>
      <c r="G328" s="359"/>
      <c r="H328" s="402"/>
      <c r="I328" s="403"/>
      <c r="J328" s="390"/>
      <c r="K328" s="359"/>
      <c r="L328" s="124"/>
      <c r="M328" s="124"/>
      <c r="N328" s="124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22"/>
    </row>
    <row r="329" spans="1:60" ht="29.25" customHeight="1" thickBot="1">
      <c r="A329" s="145">
        <v>3110</v>
      </c>
      <c r="B329" s="115" t="s">
        <v>116</v>
      </c>
      <c r="C329" s="226"/>
      <c r="D329" s="241"/>
      <c r="E329" s="226"/>
      <c r="F329" s="390"/>
      <c r="G329" s="359"/>
      <c r="H329" s="402"/>
      <c r="I329" s="403"/>
      <c r="J329" s="390"/>
      <c r="K329" s="359"/>
      <c r="L329" s="124"/>
      <c r="M329" s="124"/>
      <c r="N329" s="124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22"/>
    </row>
    <row r="330" spans="1:60" ht="18" customHeight="1" thickBot="1">
      <c r="A330" s="145">
        <v>3120</v>
      </c>
      <c r="B330" s="115" t="s">
        <v>189</v>
      </c>
      <c r="C330" s="227"/>
      <c r="D330" s="242"/>
      <c r="E330" s="227">
        <f>E331+E332</f>
        <v>0</v>
      </c>
      <c r="F330" s="390"/>
      <c r="G330" s="359"/>
      <c r="H330" s="402"/>
      <c r="I330" s="403"/>
      <c r="J330" s="390"/>
      <c r="K330" s="359"/>
      <c r="L330" s="124"/>
      <c r="M330" s="124"/>
      <c r="N330" s="124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22"/>
    </row>
    <row r="331" spans="1:60" ht="27" customHeight="1" thickBot="1">
      <c r="A331" s="145">
        <v>3121</v>
      </c>
      <c r="B331" s="115" t="s">
        <v>190</v>
      </c>
      <c r="C331" s="226"/>
      <c r="D331" s="241"/>
      <c r="E331" s="226"/>
      <c r="F331" s="390"/>
      <c r="G331" s="359"/>
      <c r="H331" s="402"/>
      <c r="I331" s="403"/>
      <c r="J331" s="390"/>
      <c r="K331" s="359"/>
      <c r="L331" s="124"/>
      <c r="M331" s="124"/>
      <c r="N331" s="124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22"/>
    </row>
    <row r="332" spans="1:60" ht="30" customHeight="1" thickBot="1">
      <c r="A332" s="145">
        <v>3122</v>
      </c>
      <c r="B332" s="115" t="s">
        <v>191</v>
      </c>
      <c r="C332" s="226"/>
      <c r="D332" s="241"/>
      <c r="E332" s="226"/>
      <c r="F332" s="390"/>
      <c r="G332" s="359"/>
      <c r="H332" s="402"/>
      <c r="I332" s="403"/>
      <c r="J332" s="390"/>
      <c r="K332" s="359"/>
      <c r="L332" s="124"/>
      <c r="M332" s="124"/>
      <c r="N332" s="124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22"/>
    </row>
    <row r="333" spans="1:60" ht="18" customHeight="1" thickBot="1">
      <c r="A333" s="145">
        <v>3130</v>
      </c>
      <c r="B333" s="115" t="s">
        <v>117</v>
      </c>
      <c r="C333" s="227"/>
      <c r="D333" s="242"/>
      <c r="E333" s="227">
        <f>E334+E335</f>
        <v>0</v>
      </c>
      <c r="F333" s="390"/>
      <c r="G333" s="359"/>
      <c r="H333" s="402"/>
      <c r="I333" s="403"/>
      <c r="J333" s="390"/>
      <c r="K333" s="359"/>
      <c r="L333" s="124"/>
      <c r="M333" s="124"/>
      <c r="N333" s="124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22"/>
    </row>
    <row r="334" spans="1:60" ht="27" customHeight="1" thickBot="1">
      <c r="A334" s="145">
        <v>3131</v>
      </c>
      <c r="B334" s="115" t="s">
        <v>192</v>
      </c>
      <c r="C334" s="226"/>
      <c r="D334" s="241"/>
      <c r="E334" s="226"/>
      <c r="F334" s="390"/>
      <c r="G334" s="359"/>
      <c r="H334" s="402"/>
      <c r="I334" s="403"/>
      <c r="J334" s="390"/>
      <c r="K334" s="359"/>
      <c r="L334" s="124"/>
      <c r="M334" s="124"/>
      <c r="N334" s="124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22"/>
    </row>
    <row r="335" spans="1:60" ht="18" customHeight="1" thickBot="1">
      <c r="A335" s="145">
        <v>3132</v>
      </c>
      <c r="B335" s="115" t="s">
        <v>118</v>
      </c>
      <c r="C335" s="226"/>
      <c r="D335" s="241"/>
      <c r="E335" s="226"/>
      <c r="F335" s="390"/>
      <c r="G335" s="359"/>
      <c r="H335" s="402"/>
      <c r="I335" s="403"/>
      <c r="J335" s="390"/>
      <c r="K335" s="359"/>
      <c r="L335" s="124"/>
      <c r="M335" s="124"/>
      <c r="N335" s="124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22"/>
    </row>
    <row r="336" spans="1:60" ht="18" customHeight="1" thickBot="1">
      <c r="A336" s="145">
        <v>3140</v>
      </c>
      <c r="B336" s="115" t="s">
        <v>193</v>
      </c>
      <c r="C336" s="227"/>
      <c r="D336" s="242"/>
      <c r="E336" s="227">
        <f>E337+E338+E339</f>
        <v>0</v>
      </c>
      <c r="F336" s="390"/>
      <c r="G336" s="359"/>
      <c r="H336" s="402"/>
      <c r="I336" s="403"/>
      <c r="J336" s="390"/>
      <c r="K336" s="359"/>
      <c r="L336" s="124"/>
      <c r="M336" s="124"/>
      <c r="N336" s="124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22"/>
    </row>
    <row r="337" spans="1:60" ht="27.75" customHeight="1" thickBot="1">
      <c r="A337" s="145">
        <v>3141</v>
      </c>
      <c r="B337" s="115" t="s">
        <v>194</v>
      </c>
      <c r="C337" s="226"/>
      <c r="D337" s="241"/>
      <c r="E337" s="226"/>
      <c r="F337" s="390"/>
      <c r="G337" s="359"/>
      <c r="H337" s="402"/>
      <c r="I337" s="403"/>
      <c r="J337" s="390"/>
      <c r="K337" s="359"/>
      <c r="L337" s="124"/>
      <c r="M337" s="124"/>
      <c r="N337" s="124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22"/>
    </row>
    <row r="338" spans="1:60" ht="30" customHeight="1" thickBot="1">
      <c r="A338" s="145">
        <v>3142</v>
      </c>
      <c r="B338" s="115" t="s">
        <v>195</v>
      </c>
      <c r="C338" s="226"/>
      <c r="D338" s="241"/>
      <c r="E338" s="226"/>
      <c r="F338" s="390"/>
      <c r="G338" s="359"/>
      <c r="H338" s="402"/>
      <c r="I338" s="403"/>
      <c r="J338" s="390"/>
      <c r="K338" s="359"/>
      <c r="L338" s="124"/>
      <c r="M338" s="124"/>
      <c r="N338" s="124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22"/>
    </row>
    <row r="339" spans="1:60" ht="30.75" customHeight="1" thickBot="1">
      <c r="A339" s="145">
        <v>3143</v>
      </c>
      <c r="B339" s="115" t="s">
        <v>196</v>
      </c>
      <c r="C339" s="226"/>
      <c r="D339" s="241"/>
      <c r="E339" s="226"/>
      <c r="F339" s="390"/>
      <c r="G339" s="359"/>
      <c r="H339" s="402"/>
      <c r="I339" s="403"/>
      <c r="J339" s="390"/>
      <c r="K339" s="359"/>
      <c r="L339" s="124"/>
      <c r="M339" s="124"/>
      <c r="N339" s="124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22"/>
    </row>
    <row r="340" spans="1:60" ht="18" customHeight="1" thickBot="1">
      <c r="A340" s="145">
        <v>3150</v>
      </c>
      <c r="B340" s="115" t="s">
        <v>197</v>
      </c>
      <c r="C340" s="226"/>
      <c r="D340" s="241"/>
      <c r="E340" s="226"/>
      <c r="F340" s="390"/>
      <c r="G340" s="359"/>
      <c r="H340" s="402"/>
      <c r="I340" s="403"/>
      <c r="J340" s="390"/>
      <c r="K340" s="359"/>
      <c r="L340" s="124"/>
      <c r="M340" s="124"/>
      <c r="N340" s="124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22"/>
    </row>
    <row r="341" spans="1:60" ht="30.75" customHeight="1" thickBot="1">
      <c r="A341" s="145">
        <v>3160</v>
      </c>
      <c r="B341" s="115" t="s">
        <v>198</v>
      </c>
      <c r="C341" s="226"/>
      <c r="D341" s="241"/>
      <c r="E341" s="226"/>
      <c r="F341" s="390"/>
      <c r="G341" s="359"/>
      <c r="H341" s="402"/>
      <c r="I341" s="403"/>
      <c r="J341" s="390"/>
      <c r="K341" s="359"/>
      <c r="L341" s="124"/>
      <c r="M341" s="124"/>
      <c r="N341" s="124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22"/>
    </row>
    <row r="342" spans="1:60" ht="18" customHeight="1" thickBot="1">
      <c r="A342" s="145">
        <v>3200</v>
      </c>
      <c r="B342" s="115" t="s">
        <v>199</v>
      </c>
      <c r="C342" s="227"/>
      <c r="D342" s="242"/>
      <c r="E342" s="227">
        <f>E343+E344+E345+E346</f>
        <v>0</v>
      </c>
      <c r="F342" s="390"/>
      <c r="G342" s="359"/>
      <c r="H342" s="402"/>
      <c r="I342" s="403"/>
      <c r="J342" s="390"/>
      <c r="K342" s="359"/>
      <c r="L342" s="124"/>
      <c r="M342" s="124"/>
      <c r="N342" s="124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22"/>
    </row>
    <row r="343" spans="1:60" ht="30" customHeight="1" thickBot="1">
      <c r="A343" s="145">
        <v>3210</v>
      </c>
      <c r="B343" s="115" t="s">
        <v>200</v>
      </c>
      <c r="C343" s="226"/>
      <c r="D343" s="241"/>
      <c r="E343" s="226"/>
      <c r="F343" s="390"/>
      <c r="G343" s="359"/>
      <c r="H343" s="402"/>
      <c r="I343" s="403"/>
      <c r="J343" s="390"/>
      <c r="K343" s="359"/>
      <c r="L343" s="124"/>
      <c r="M343" s="124"/>
      <c r="N343" s="124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22"/>
    </row>
    <row r="344" spans="1:60" ht="36" customHeight="1" thickBot="1">
      <c r="A344" s="145">
        <v>3220</v>
      </c>
      <c r="B344" s="115" t="s">
        <v>201</v>
      </c>
      <c r="C344" s="226"/>
      <c r="D344" s="241"/>
      <c r="E344" s="226"/>
      <c r="F344" s="390"/>
      <c r="G344" s="359"/>
      <c r="H344" s="402"/>
      <c r="I344" s="403"/>
      <c r="J344" s="390"/>
      <c r="K344" s="359"/>
      <c r="L344" s="124"/>
      <c r="M344" s="124"/>
      <c r="N344" s="124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22"/>
    </row>
    <row r="345" spans="1:60" ht="34.5" customHeight="1" thickBot="1">
      <c r="A345" s="145">
        <v>3230</v>
      </c>
      <c r="B345" s="115" t="s">
        <v>202</v>
      </c>
      <c r="C345" s="226"/>
      <c r="D345" s="241"/>
      <c r="E345" s="226"/>
      <c r="F345" s="390"/>
      <c r="G345" s="359"/>
      <c r="H345" s="402"/>
      <c r="I345" s="403"/>
      <c r="J345" s="390"/>
      <c r="K345" s="359"/>
      <c r="L345" s="124"/>
      <c r="M345" s="124"/>
      <c r="N345" s="124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22"/>
    </row>
    <row r="346" spans="1:60" ht="18" customHeight="1" thickBot="1">
      <c r="A346" s="145">
        <v>3240</v>
      </c>
      <c r="B346" s="115" t="s">
        <v>203</v>
      </c>
      <c r="C346" s="412"/>
      <c r="D346" s="413"/>
      <c r="E346" s="226"/>
      <c r="F346" s="390"/>
      <c r="G346" s="359"/>
      <c r="H346" s="402"/>
      <c r="I346" s="403"/>
      <c r="J346" s="390"/>
      <c r="K346" s="359"/>
      <c r="L346" s="124"/>
      <c r="M346" s="124"/>
      <c r="N346" s="124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22"/>
    </row>
    <row r="347" spans="1:60" ht="18" customHeight="1" thickBot="1">
      <c r="A347" s="124"/>
      <c r="B347" s="223" t="s">
        <v>119</v>
      </c>
      <c r="C347" s="247">
        <f>C295+C297+C299+C300+C302+C303+C305+C325</f>
        <v>43118807.410000004</v>
      </c>
      <c r="D347" s="248"/>
      <c r="E347" s="227">
        <f>E293+E298+E325</f>
        <v>42092352.94</v>
      </c>
      <c r="F347" s="390"/>
      <c r="G347" s="359"/>
      <c r="H347" s="402"/>
      <c r="I347" s="403"/>
      <c r="J347" s="390"/>
      <c r="K347" s="359"/>
      <c r="L347" s="124"/>
      <c r="M347" s="124"/>
      <c r="N347" s="124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22"/>
    </row>
    <row r="348" spans="1:60" ht="7.5" customHeight="1">
      <c r="A348" s="125"/>
      <c r="B348" s="126"/>
      <c r="C348" s="125"/>
      <c r="D348" s="125"/>
      <c r="E348" s="125"/>
      <c r="F348" s="125"/>
      <c r="G348" s="125"/>
      <c r="H348" s="3"/>
      <c r="I348" s="3"/>
      <c r="J348" s="125"/>
      <c r="K348" s="125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22"/>
    </row>
    <row r="349" spans="1:60" ht="15.75" customHeight="1">
      <c r="A349" s="315" t="s">
        <v>66</v>
      </c>
      <c r="B349" s="315"/>
      <c r="C349" s="315"/>
      <c r="D349" s="315"/>
      <c r="E349" s="315"/>
      <c r="F349" s="315"/>
      <c r="G349" s="315"/>
      <c r="H349" s="315"/>
      <c r="I349" s="315"/>
      <c r="J349" s="315"/>
      <c r="K349" s="315"/>
      <c r="L349" s="7"/>
      <c r="M349" s="7"/>
      <c r="N349" s="7"/>
      <c r="O349" s="126"/>
      <c r="P349" s="126"/>
      <c r="Q349" s="126"/>
      <c r="R349" s="126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408"/>
    </row>
    <row r="350" spans="1:60" ht="17.25" customHeight="1" thickBot="1">
      <c r="A350" s="168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374" t="s">
        <v>12</v>
      </c>
      <c r="N350" s="374"/>
      <c r="O350" s="126"/>
      <c r="P350" s="126"/>
      <c r="Q350" s="126"/>
      <c r="R350" s="126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408"/>
    </row>
    <row r="351" spans="1:60" ht="16.5" customHeight="1" thickBot="1" thickTop="1">
      <c r="A351" s="414" t="s">
        <v>162</v>
      </c>
      <c r="B351" s="386" t="s">
        <v>3</v>
      </c>
      <c r="C351" s="397"/>
      <c r="D351" s="390" t="s">
        <v>4</v>
      </c>
      <c r="E351" s="358"/>
      <c r="F351" s="358"/>
      <c r="G351" s="358"/>
      <c r="H351" s="358"/>
      <c r="I351" s="417" t="s">
        <v>8</v>
      </c>
      <c r="J351" s="418"/>
      <c r="K351" s="418"/>
      <c r="L351" s="418"/>
      <c r="M351" s="418"/>
      <c r="N351" s="419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282"/>
      <c r="AN351" s="282"/>
      <c r="AO351" s="282"/>
      <c r="AP351" s="282"/>
      <c r="AQ351" s="282"/>
      <c r="AR351" s="282"/>
      <c r="AS351" s="282"/>
      <c r="AT351" s="282"/>
      <c r="AU351" s="282"/>
      <c r="AV351" s="282"/>
      <c r="AW351" s="282"/>
      <c r="AX351" s="282"/>
      <c r="AY351" s="282"/>
      <c r="AZ351" s="282"/>
      <c r="BA351" s="282"/>
      <c r="BB351" s="282"/>
      <c r="BC351" s="282"/>
      <c r="BD351" s="282"/>
      <c r="BE351" s="282"/>
      <c r="BF351" s="282"/>
      <c r="BG351" s="391"/>
      <c r="BH351" s="391"/>
    </row>
    <row r="352" spans="1:60" ht="83.25" customHeight="1" thickBot="1" thickTop="1">
      <c r="A352" s="415"/>
      <c r="B352" s="387"/>
      <c r="C352" s="282"/>
      <c r="D352" s="128" t="s">
        <v>40</v>
      </c>
      <c r="E352" s="420" t="s">
        <v>41</v>
      </c>
      <c r="F352" s="422" t="s">
        <v>42</v>
      </c>
      <c r="G352" s="423"/>
      <c r="H352" s="128" t="s">
        <v>204</v>
      </c>
      <c r="I352" s="128" t="s">
        <v>43</v>
      </c>
      <c r="J352" s="424" t="s">
        <v>205</v>
      </c>
      <c r="K352" s="426" t="s">
        <v>42</v>
      </c>
      <c r="L352" s="427"/>
      <c r="M352" s="387" t="s">
        <v>206</v>
      </c>
      <c r="N352" s="379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391"/>
      <c r="BH352" s="391"/>
    </row>
    <row r="353" spans="1:60" ht="36" customHeight="1">
      <c r="A353" s="415"/>
      <c r="B353" s="387"/>
      <c r="C353" s="282"/>
      <c r="D353" s="128"/>
      <c r="E353" s="319"/>
      <c r="F353" s="127" t="s">
        <v>87</v>
      </c>
      <c r="G353" s="127" t="s">
        <v>88</v>
      </c>
      <c r="H353" s="128" t="s">
        <v>207</v>
      </c>
      <c r="I353" s="128"/>
      <c r="J353" s="353"/>
      <c r="K353" s="128" t="s">
        <v>87</v>
      </c>
      <c r="L353" s="128" t="s">
        <v>88</v>
      </c>
      <c r="M353" s="387"/>
      <c r="N353" s="379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391"/>
      <c r="BH353" s="391"/>
    </row>
    <row r="354" spans="1:60" ht="27" customHeight="1" thickBot="1">
      <c r="A354" s="416"/>
      <c r="B354" s="388"/>
      <c r="C354" s="398"/>
      <c r="D354" s="128"/>
      <c r="E354" s="421"/>
      <c r="F354" s="128" t="s">
        <v>208</v>
      </c>
      <c r="G354" s="128" t="s">
        <v>208</v>
      </c>
      <c r="H354" s="230"/>
      <c r="I354" s="128"/>
      <c r="J354" s="425"/>
      <c r="K354" s="128" t="s">
        <v>208</v>
      </c>
      <c r="L354" s="128" t="s">
        <v>208</v>
      </c>
      <c r="M354" s="388"/>
      <c r="N354" s="380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79"/>
      <c r="AI354" s="179"/>
      <c r="AJ354" s="179"/>
      <c r="AK354" s="179"/>
      <c r="AL354" s="179"/>
      <c r="AM354" s="126"/>
      <c r="AN354" s="126"/>
      <c r="AO354" s="126"/>
      <c r="AP354" s="126"/>
      <c r="AQ354" s="126"/>
      <c r="AR354" s="179"/>
      <c r="AS354" s="179"/>
      <c r="AT354" s="179"/>
      <c r="AU354" s="179"/>
      <c r="AV354" s="179"/>
      <c r="AW354" s="126"/>
      <c r="AX354" s="126"/>
      <c r="AY354" s="126"/>
      <c r="AZ354" s="126"/>
      <c r="BA354" s="126"/>
      <c r="BB354" s="126"/>
      <c r="BC354" s="126"/>
      <c r="BD354" s="126"/>
      <c r="BE354" s="179"/>
      <c r="BF354" s="179"/>
      <c r="BG354" s="391"/>
      <c r="BH354" s="391"/>
    </row>
    <row r="355" spans="1:60" ht="16.5" thickBot="1">
      <c r="A355" s="145">
        <v>1</v>
      </c>
      <c r="B355" s="390">
        <v>2</v>
      </c>
      <c r="C355" s="359"/>
      <c r="D355" s="145">
        <v>3</v>
      </c>
      <c r="E355" s="145">
        <v>4</v>
      </c>
      <c r="F355" s="145">
        <v>5</v>
      </c>
      <c r="G355" s="145">
        <v>6</v>
      </c>
      <c r="H355" s="145">
        <v>7</v>
      </c>
      <c r="I355" s="145">
        <v>8</v>
      </c>
      <c r="J355" s="145">
        <v>9</v>
      </c>
      <c r="K355" s="145">
        <v>10</v>
      </c>
      <c r="L355" s="145">
        <v>11</v>
      </c>
      <c r="M355" s="390">
        <v>12</v>
      </c>
      <c r="N355" s="359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391"/>
      <c r="BH355" s="391"/>
    </row>
    <row r="356" spans="1:60" ht="13.5" customHeight="1" thickBot="1">
      <c r="A356" s="145">
        <v>2000</v>
      </c>
      <c r="B356" s="223" t="s">
        <v>167</v>
      </c>
      <c r="C356" s="231"/>
      <c r="D356" s="249">
        <f>D357+D362</f>
        <v>4075716</v>
      </c>
      <c r="E356" s="224">
        <f>E357+E362+E378+E381+E385+E389</f>
        <v>0</v>
      </c>
      <c r="F356" s="233"/>
      <c r="G356" s="124"/>
      <c r="H356" s="124"/>
      <c r="I356" s="249">
        <f>I357+I362</f>
        <v>3119800</v>
      </c>
      <c r="J356" s="124"/>
      <c r="K356" s="233"/>
      <c r="L356" s="233"/>
      <c r="M356" s="167"/>
      <c r="N356" s="133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  <c r="BE356" s="126"/>
      <c r="BF356" s="126"/>
      <c r="BG356" s="168"/>
      <c r="BH356" s="168"/>
    </row>
    <row r="357" spans="1:60" ht="25.5" customHeight="1" thickBot="1">
      <c r="A357" s="145">
        <v>2100</v>
      </c>
      <c r="B357" s="223" t="s">
        <v>168</v>
      </c>
      <c r="C357" s="231"/>
      <c r="D357" s="249">
        <f>D358+D361</f>
        <v>0</v>
      </c>
      <c r="E357" s="224">
        <f>E358+E361</f>
        <v>0</v>
      </c>
      <c r="F357" s="233"/>
      <c r="G357" s="124"/>
      <c r="H357" s="124"/>
      <c r="I357" s="232"/>
      <c r="J357" s="124"/>
      <c r="K357" s="233"/>
      <c r="L357" s="233"/>
      <c r="M357" s="167"/>
      <c r="N357" s="133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  <c r="BE357" s="126"/>
      <c r="BF357" s="126"/>
      <c r="BG357" s="168"/>
      <c r="BH357" s="168"/>
    </row>
    <row r="358" spans="1:60" ht="13.5" customHeight="1" thickBot="1">
      <c r="A358" s="145">
        <v>2110</v>
      </c>
      <c r="B358" s="223" t="s">
        <v>100</v>
      </c>
      <c r="C358" s="231"/>
      <c r="D358" s="249">
        <f>D359</f>
        <v>0</v>
      </c>
      <c r="E358" s="224">
        <f>E359+E360</f>
        <v>0</v>
      </c>
      <c r="F358" s="233"/>
      <c r="G358" s="124"/>
      <c r="H358" s="124"/>
      <c r="I358" s="232"/>
      <c r="J358" s="124"/>
      <c r="K358" s="233"/>
      <c r="L358" s="233"/>
      <c r="M358" s="167"/>
      <c r="N358" s="133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  <c r="BE358" s="126"/>
      <c r="BF358" s="126"/>
      <c r="BG358" s="168"/>
      <c r="BH358" s="168"/>
    </row>
    <row r="359" spans="1:60" ht="13.5" customHeight="1" thickBot="1">
      <c r="A359" s="145">
        <v>2111</v>
      </c>
      <c r="B359" s="223" t="s">
        <v>169</v>
      </c>
      <c r="C359" s="231"/>
      <c r="D359" s="249">
        <v>0</v>
      </c>
      <c r="E359" s="225"/>
      <c r="F359" s="233"/>
      <c r="G359" s="124"/>
      <c r="H359" s="124"/>
      <c r="I359" s="232"/>
      <c r="J359" s="124"/>
      <c r="K359" s="233"/>
      <c r="L359" s="233"/>
      <c r="M359" s="167"/>
      <c r="N359" s="133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6"/>
      <c r="BD359" s="126"/>
      <c r="BE359" s="126"/>
      <c r="BF359" s="126"/>
      <c r="BG359" s="168"/>
      <c r="BH359" s="168"/>
    </row>
    <row r="360" spans="1:60" ht="28.5" customHeight="1" thickBot="1">
      <c r="A360" s="145">
        <v>2112</v>
      </c>
      <c r="B360" s="223" t="s">
        <v>170</v>
      </c>
      <c r="C360" s="231"/>
      <c r="D360" s="249"/>
      <c r="E360" s="226"/>
      <c r="F360" s="233"/>
      <c r="G360" s="124"/>
      <c r="H360" s="124"/>
      <c r="I360" s="232"/>
      <c r="J360" s="124"/>
      <c r="K360" s="233"/>
      <c r="L360" s="233"/>
      <c r="M360" s="167"/>
      <c r="N360" s="133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6"/>
      <c r="BD360" s="126"/>
      <c r="BE360" s="126"/>
      <c r="BF360" s="126"/>
      <c r="BG360" s="168"/>
      <c r="BH360" s="168"/>
    </row>
    <row r="361" spans="1:60" ht="13.5" customHeight="1" thickBot="1">
      <c r="A361" s="145">
        <v>2120</v>
      </c>
      <c r="B361" s="223" t="s">
        <v>101</v>
      </c>
      <c r="C361" s="231"/>
      <c r="D361" s="249">
        <v>0</v>
      </c>
      <c r="E361" s="225"/>
      <c r="F361" s="233"/>
      <c r="G361" s="124"/>
      <c r="H361" s="124"/>
      <c r="I361" s="232"/>
      <c r="J361" s="124"/>
      <c r="K361" s="233"/>
      <c r="L361" s="233"/>
      <c r="M361" s="167"/>
      <c r="N361" s="133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6"/>
      <c r="BD361" s="126"/>
      <c r="BE361" s="126"/>
      <c r="BF361" s="126"/>
      <c r="BG361" s="168"/>
      <c r="BH361" s="168"/>
    </row>
    <row r="362" spans="1:60" ht="13.5" customHeight="1" thickBot="1">
      <c r="A362" s="145">
        <v>2200</v>
      </c>
      <c r="B362" s="223" t="s">
        <v>171</v>
      </c>
      <c r="C362" s="231"/>
      <c r="D362" s="249">
        <f>D363+D364+D366+D367+D369</f>
        <v>4075716</v>
      </c>
      <c r="E362" s="227">
        <f>E363+E364+E365+E366+E367+E368</f>
        <v>0</v>
      </c>
      <c r="F362" s="233"/>
      <c r="G362" s="124"/>
      <c r="H362" s="124"/>
      <c r="I362" s="249">
        <f>I363+I364+I366+I367+I369</f>
        <v>3119800</v>
      </c>
      <c r="J362" s="124"/>
      <c r="K362" s="233"/>
      <c r="L362" s="233"/>
      <c r="M362" s="167"/>
      <c r="N362" s="133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  <c r="BE362" s="126"/>
      <c r="BF362" s="126"/>
      <c r="BG362" s="168"/>
      <c r="BH362" s="168"/>
    </row>
    <row r="363" spans="1:60" ht="23.25" customHeight="1" thickBot="1">
      <c r="A363" s="145">
        <v>2210</v>
      </c>
      <c r="B363" s="223" t="s">
        <v>102</v>
      </c>
      <c r="C363" s="231"/>
      <c r="D363" s="249">
        <v>9970</v>
      </c>
      <c r="E363" s="226"/>
      <c r="F363" s="233"/>
      <c r="G363" s="124"/>
      <c r="H363" s="124"/>
      <c r="I363" s="232">
        <v>0</v>
      </c>
      <c r="J363" s="124"/>
      <c r="K363" s="233"/>
      <c r="L363" s="233"/>
      <c r="M363" s="167"/>
      <c r="N363" s="133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  <c r="BE363" s="126"/>
      <c r="BF363" s="126"/>
      <c r="BG363" s="168"/>
      <c r="BH363" s="168"/>
    </row>
    <row r="364" spans="1:60" ht="24.75" customHeight="1" thickBot="1">
      <c r="A364" s="145">
        <v>2220</v>
      </c>
      <c r="B364" s="223" t="s">
        <v>103</v>
      </c>
      <c r="C364" s="231"/>
      <c r="D364" s="249">
        <v>0</v>
      </c>
      <c r="E364" s="226"/>
      <c r="F364" s="233"/>
      <c r="G364" s="124"/>
      <c r="H364" s="124"/>
      <c r="I364" s="232"/>
      <c r="J364" s="124"/>
      <c r="K364" s="233"/>
      <c r="L364" s="233"/>
      <c r="M364" s="167"/>
      <c r="N364" s="133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6"/>
      <c r="BD364" s="126"/>
      <c r="BE364" s="126"/>
      <c r="BF364" s="126"/>
      <c r="BG364" s="168"/>
      <c r="BH364" s="168"/>
    </row>
    <row r="365" spans="1:60" ht="13.5" customHeight="1" thickBot="1">
      <c r="A365" s="145">
        <v>2230</v>
      </c>
      <c r="B365" s="223" t="s">
        <v>104</v>
      </c>
      <c r="C365" s="231"/>
      <c r="D365" s="249"/>
      <c r="E365" s="226"/>
      <c r="F365" s="233"/>
      <c r="G365" s="124"/>
      <c r="H365" s="124"/>
      <c r="I365" s="232"/>
      <c r="J365" s="124"/>
      <c r="K365" s="233"/>
      <c r="L365" s="233"/>
      <c r="M365" s="167"/>
      <c r="N365" s="133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6"/>
      <c r="BD365" s="126"/>
      <c r="BE365" s="126"/>
      <c r="BF365" s="126"/>
      <c r="BG365" s="168"/>
      <c r="BH365" s="168"/>
    </row>
    <row r="366" spans="1:60" ht="13.5" customHeight="1" thickBot="1">
      <c r="A366" s="145">
        <v>2240</v>
      </c>
      <c r="B366" s="223" t="s">
        <v>105</v>
      </c>
      <c r="C366" s="231"/>
      <c r="D366" s="249">
        <v>875046</v>
      </c>
      <c r="E366" s="226"/>
      <c r="F366" s="233"/>
      <c r="G366" s="124"/>
      <c r="H366" s="124"/>
      <c r="I366" s="232">
        <v>0</v>
      </c>
      <c r="J366" s="124"/>
      <c r="K366" s="233"/>
      <c r="L366" s="233"/>
      <c r="M366" s="167"/>
      <c r="N366" s="133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  <c r="BE366" s="126"/>
      <c r="BF366" s="126"/>
      <c r="BG366" s="168"/>
      <c r="BH366" s="168"/>
    </row>
    <row r="367" spans="1:60" ht="13.5" customHeight="1" thickBot="1">
      <c r="A367" s="145">
        <v>2250</v>
      </c>
      <c r="B367" s="115" t="s">
        <v>106</v>
      </c>
      <c r="C367" s="141"/>
      <c r="D367" s="249">
        <v>0</v>
      </c>
      <c r="E367" s="226"/>
      <c r="F367" s="233"/>
      <c r="G367" s="124"/>
      <c r="H367" s="124"/>
      <c r="I367" s="232"/>
      <c r="J367" s="124"/>
      <c r="K367" s="233"/>
      <c r="L367" s="233"/>
      <c r="M367" s="167"/>
      <c r="N367" s="133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6"/>
      <c r="BD367" s="126"/>
      <c r="BE367" s="126"/>
      <c r="BF367" s="126"/>
      <c r="BG367" s="168"/>
      <c r="BH367" s="168"/>
    </row>
    <row r="368" spans="1:60" ht="13.5" customHeight="1" thickBot="1">
      <c r="A368" s="145">
        <v>2260</v>
      </c>
      <c r="B368" s="115" t="s">
        <v>172</v>
      </c>
      <c r="C368" s="141"/>
      <c r="D368" s="249"/>
      <c r="E368" s="228"/>
      <c r="F368" s="233"/>
      <c r="G368" s="124"/>
      <c r="H368" s="124"/>
      <c r="I368" s="232"/>
      <c r="J368" s="124"/>
      <c r="K368" s="233"/>
      <c r="L368" s="233"/>
      <c r="M368" s="167"/>
      <c r="N368" s="133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6"/>
      <c r="BD368" s="126"/>
      <c r="BE368" s="126"/>
      <c r="BF368" s="126"/>
      <c r="BG368" s="168"/>
      <c r="BH368" s="168"/>
    </row>
    <row r="369" spans="1:60" ht="13.5" customHeight="1" thickBot="1">
      <c r="A369" s="145">
        <v>2270</v>
      </c>
      <c r="B369" s="115" t="s">
        <v>107</v>
      </c>
      <c r="C369" s="141"/>
      <c r="D369" s="249">
        <f>D370+D371+D372+D373</f>
        <v>3190700</v>
      </c>
      <c r="E369" s="229">
        <f>E370+E371+E372+E373+E374</f>
        <v>0</v>
      </c>
      <c r="F369" s="233"/>
      <c r="G369" s="124"/>
      <c r="H369" s="124"/>
      <c r="I369" s="232">
        <f>I370+I371+I372+I373+I374</f>
        <v>3119800</v>
      </c>
      <c r="J369" s="124"/>
      <c r="K369" s="233"/>
      <c r="L369" s="233"/>
      <c r="M369" s="167"/>
      <c r="N369" s="133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6"/>
      <c r="BD369" s="126"/>
      <c r="BE369" s="126"/>
      <c r="BF369" s="126"/>
      <c r="BG369" s="168"/>
      <c r="BH369" s="168"/>
    </row>
    <row r="370" spans="1:60" ht="13.5" customHeight="1" thickBot="1">
      <c r="A370" s="145">
        <v>2271</v>
      </c>
      <c r="B370" s="115" t="s">
        <v>108</v>
      </c>
      <c r="C370" s="141"/>
      <c r="D370" s="249">
        <v>1793992</v>
      </c>
      <c r="E370" s="226"/>
      <c r="F370" s="233"/>
      <c r="G370" s="124"/>
      <c r="H370" s="124"/>
      <c r="I370" s="232">
        <v>1859000</v>
      </c>
      <c r="J370" s="124"/>
      <c r="K370" s="233"/>
      <c r="L370" s="233"/>
      <c r="M370" s="167"/>
      <c r="N370" s="133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6"/>
      <c r="BD370" s="126"/>
      <c r="BE370" s="126"/>
      <c r="BF370" s="126"/>
      <c r="BG370" s="168"/>
      <c r="BH370" s="168"/>
    </row>
    <row r="371" spans="1:60" ht="28.5" customHeight="1" thickBot="1">
      <c r="A371" s="145">
        <v>2272</v>
      </c>
      <c r="B371" s="115" t="s">
        <v>109</v>
      </c>
      <c r="C371" s="141"/>
      <c r="D371" s="249">
        <v>318608</v>
      </c>
      <c r="E371" s="226"/>
      <c r="F371" s="233"/>
      <c r="G371" s="124"/>
      <c r="H371" s="124"/>
      <c r="I371" s="232">
        <v>279800</v>
      </c>
      <c r="J371" s="124"/>
      <c r="K371" s="233"/>
      <c r="L371" s="233"/>
      <c r="M371" s="167"/>
      <c r="N371" s="133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6"/>
      <c r="BD371" s="126"/>
      <c r="BE371" s="126"/>
      <c r="BF371" s="126"/>
      <c r="BG371" s="168"/>
      <c r="BH371" s="168"/>
    </row>
    <row r="372" spans="1:60" ht="13.5" customHeight="1" thickBot="1">
      <c r="A372" s="145">
        <v>2273</v>
      </c>
      <c r="B372" s="115" t="s">
        <v>110</v>
      </c>
      <c r="C372" s="141"/>
      <c r="D372" s="249">
        <v>627300</v>
      </c>
      <c r="E372" s="226"/>
      <c r="F372" s="233"/>
      <c r="G372" s="124"/>
      <c r="H372" s="124"/>
      <c r="I372" s="232">
        <v>644200</v>
      </c>
      <c r="J372" s="124"/>
      <c r="K372" s="233"/>
      <c r="L372" s="233"/>
      <c r="M372" s="167"/>
      <c r="N372" s="133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6"/>
      <c r="BD372" s="126"/>
      <c r="BE372" s="126"/>
      <c r="BF372" s="126"/>
      <c r="BG372" s="168"/>
      <c r="BH372" s="168"/>
    </row>
    <row r="373" spans="1:60" ht="13.5" customHeight="1" thickBot="1">
      <c r="A373" s="145">
        <v>2274</v>
      </c>
      <c r="B373" s="115" t="s">
        <v>111</v>
      </c>
      <c r="C373" s="141"/>
      <c r="D373" s="249">
        <v>450800</v>
      </c>
      <c r="E373" s="226"/>
      <c r="F373" s="233"/>
      <c r="G373" s="124"/>
      <c r="H373" s="124"/>
      <c r="I373" s="232">
        <v>303200</v>
      </c>
      <c r="J373" s="124"/>
      <c r="K373" s="233"/>
      <c r="L373" s="233"/>
      <c r="M373" s="167"/>
      <c r="N373" s="133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  <c r="BE373" s="126"/>
      <c r="BF373" s="126"/>
      <c r="BG373" s="168"/>
      <c r="BH373" s="168"/>
    </row>
    <row r="374" spans="1:60" ht="13.5" customHeight="1" thickBot="1">
      <c r="A374" s="145">
        <v>2275</v>
      </c>
      <c r="B374" s="115" t="s">
        <v>173</v>
      </c>
      <c r="C374" s="141"/>
      <c r="D374" s="249"/>
      <c r="E374" s="226"/>
      <c r="F374" s="233"/>
      <c r="G374" s="124"/>
      <c r="H374" s="124"/>
      <c r="I374" s="232">
        <v>33600</v>
      </c>
      <c r="J374" s="124"/>
      <c r="K374" s="233"/>
      <c r="L374" s="233"/>
      <c r="M374" s="167"/>
      <c r="N374" s="133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6"/>
      <c r="BD374" s="126"/>
      <c r="BE374" s="126"/>
      <c r="BF374" s="126"/>
      <c r="BG374" s="168"/>
      <c r="BH374" s="168"/>
    </row>
    <row r="375" spans="1:60" ht="27" customHeight="1" thickBot="1">
      <c r="A375" s="145">
        <v>2280</v>
      </c>
      <c r="B375" s="363" t="s">
        <v>174</v>
      </c>
      <c r="C375" s="365"/>
      <c r="D375" s="249"/>
      <c r="E375" s="227">
        <f>E376+E377</f>
        <v>0</v>
      </c>
      <c r="F375" s="233"/>
      <c r="G375" s="124"/>
      <c r="H375" s="124"/>
      <c r="I375" s="232"/>
      <c r="J375" s="124"/>
      <c r="K375" s="233"/>
      <c r="L375" s="233"/>
      <c r="M375" s="167"/>
      <c r="N375" s="133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6"/>
      <c r="BD375" s="126"/>
      <c r="BE375" s="126"/>
      <c r="BF375" s="126"/>
      <c r="BG375" s="168"/>
      <c r="BH375" s="168"/>
    </row>
    <row r="376" spans="1:60" ht="27" customHeight="1" thickBot="1">
      <c r="A376" s="145">
        <v>2281</v>
      </c>
      <c r="B376" s="363" t="s">
        <v>175</v>
      </c>
      <c r="C376" s="365"/>
      <c r="D376" s="249"/>
      <c r="E376" s="226"/>
      <c r="F376" s="233"/>
      <c r="G376" s="124"/>
      <c r="H376" s="124"/>
      <c r="I376" s="232"/>
      <c r="J376" s="124"/>
      <c r="K376" s="233"/>
      <c r="L376" s="233"/>
      <c r="M376" s="167"/>
      <c r="N376" s="133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6"/>
      <c r="BD376" s="126"/>
      <c r="BE376" s="126"/>
      <c r="BF376" s="126"/>
      <c r="BG376" s="168"/>
      <c r="BH376" s="168"/>
    </row>
    <row r="377" spans="1:60" ht="26.25" customHeight="1" thickBot="1">
      <c r="A377" s="145">
        <v>2282</v>
      </c>
      <c r="B377" s="363" t="s">
        <v>112</v>
      </c>
      <c r="C377" s="365"/>
      <c r="D377" s="249"/>
      <c r="E377" s="226"/>
      <c r="F377" s="233"/>
      <c r="G377" s="124"/>
      <c r="H377" s="124"/>
      <c r="I377" s="232"/>
      <c r="J377" s="124"/>
      <c r="K377" s="233"/>
      <c r="L377" s="233"/>
      <c r="M377" s="167"/>
      <c r="N377" s="133"/>
      <c r="O377" s="165"/>
      <c r="P377" s="165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  <c r="BC377" s="126"/>
      <c r="BD377" s="126"/>
      <c r="BE377" s="126"/>
      <c r="BF377" s="126"/>
      <c r="BG377" s="168"/>
      <c r="BH377" s="168"/>
    </row>
    <row r="378" spans="1:60" ht="13.5" customHeight="1" thickBot="1">
      <c r="A378" s="145">
        <v>2400</v>
      </c>
      <c r="B378" s="115" t="s">
        <v>176</v>
      </c>
      <c r="C378" s="141"/>
      <c r="D378" s="249"/>
      <c r="E378" s="226">
        <f>E379+E380</f>
        <v>0</v>
      </c>
      <c r="F378" s="233"/>
      <c r="G378" s="124"/>
      <c r="H378" s="124"/>
      <c r="I378" s="232"/>
      <c r="J378" s="124"/>
      <c r="K378" s="233"/>
      <c r="L378" s="233"/>
      <c r="M378" s="167"/>
      <c r="N378" s="133"/>
      <c r="O378" s="7"/>
      <c r="P378" s="20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  <c r="BC378" s="126"/>
      <c r="BD378" s="126"/>
      <c r="BE378" s="126"/>
      <c r="BF378" s="126"/>
      <c r="BG378" s="168"/>
      <c r="BH378" s="168"/>
    </row>
    <row r="379" spans="1:60" ht="28.5" customHeight="1" thickBot="1">
      <c r="A379" s="145">
        <v>2410</v>
      </c>
      <c r="B379" s="115" t="s">
        <v>177</v>
      </c>
      <c r="C379" s="141"/>
      <c r="D379" s="249"/>
      <c r="E379" s="226"/>
      <c r="F379" s="233"/>
      <c r="G379" s="124"/>
      <c r="H379" s="124"/>
      <c r="I379" s="232"/>
      <c r="J379" s="124"/>
      <c r="K379" s="233"/>
      <c r="L379" s="233"/>
      <c r="M379" s="167"/>
      <c r="N379" s="133"/>
      <c r="O379" s="22"/>
      <c r="P379" s="22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  <c r="BE379" s="126"/>
      <c r="BF379" s="126"/>
      <c r="BG379" s="168"/>
      <c r="BH379" s="168"/>
    </row>
    <row r="380" spans="1:60" ht="33.75" customHeight="1" thickBot="1">
      <c r="A380" s="145">
        <v>2420</v>
      </c>
      <c r="B380" s="115" t="s">
        <v>178</v>
      </c>
      <c r="C380" s="141"/>
      <c r="D380" s="249"/>
      <c r="E380" s="226"/>
      <c r="F380" s="233"/>
      <c r="G380" s="124"/>
      <c r="H380" s="124"/>
      <c r="I380" s="232"/>
      <c r="J380" s="124"/>
      <c r="K380" s="233"/>
      <c r="L380" s="233"/>
      <c r="M380" s="167"/>
      <c r="N380" s="133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  <c r="AW380" s="126"/>
      <c r="AX380" s="126"/>
      <c r="AY380" s="126"/>
      <c r="AZ380" s="126"/>
      <c r="BA380" s="126"/>
      <c r="BB380" s="126"/>
      <c r="BC380" s="126"/>
      <c r="BD380" s="126"/>
      <c r="BE380" s="126"/>
      <c r="BF380" s="126"/>
      <c r="BG380" s="168"/>
      <c r="BH380" s="168"/>
    </row>
    <row r="381" spans="1:60" ht="13.5" customHeight="1" thickBot="1">
      <c r="A381" s="145">
        <v>2600</v>
      </c>
      <c r="B381" s="115" t="s">
        <v>179</v>
      </c>
      <c r="C381" s="141"/>
      <c r="D381" s="249"/>
      <c r="E381" s="227">
        <f>E382+E383+E384</f>
        <v>0</v>
      </c>
      <c r="F381" s="233"/>
      <c r="G381" s="124"/>
      <c r="H381" s="124"/>
      <c r="I381" s="232"/>
      <c r="J381" s="124"/>
      <c r="K381" s="233"/>
      <c r="L381" s="233"/>
      <c r="M381" s="167"/>
      <c r="N381" s="133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  <c r="AW381" s="126"/>
      <c r="AX381" s="126"/>
      <c r="AY381" s="126"/>
      <c r="AZ381" s="126"/>
      <c r="BA381" s="126"/>
      <c r="BB381" s="126"/>
      <c r="BC381" s="126"/>
      <c r="BD381" s="126"/>
      <c r="BE381" s="126"/>
      <c r="BF381" s="126"/>
      <c r="BG381" s="168"/>
      <c r="BH381" s="168"/>
    </row>
    <row r="382" spans="1:60" ht="45" customHeight="1" thickBot="1">
      <c r="A382" s="145">
        <v>2610</v>
      </c>
      <c r="B382" s="115" t="s">
        <v>180</v>
      </c>
      <c r="C382" s="141"/>
      <c r="D382" s="249"/>
      <c r="E382" s="226"/>
      <c r="F382" s="233"/>
      <c r="G382" s="124"/>
      <c r="H382" s="124"/>
      <c r="I382" s="232"/>
      <c r="J382" s="124"/>
      <c r="K382" s="233"/>
      <c r="L382" s="233"/>
      <c r="M382" s="167"/>
      <c r="N382" s="133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  <c r="AW382" s="126"/>
      <c r="AX382" s="126"/>
      <c r="AY382" s="126"/>
      <c r="AZ382" s="126"/>
      <c r="BA382" s="126"/>
      <c r="BB382" s="126"/>
      <c r="BC382" s="126"/>
      <c r="BD382" s="126"/>
      <c r="BE382" s="126"/>
      <c r="BF382" s="126"/>
      <c r="BG382" s="168"/>
      <c r="BH382" s="168"/>
    </row>
    <row r="383" spans="1:60" ht="30" customHeight="1" thickBot="1">
      <c r="A383" s="145">
        <v>2620</v>
      </c>
      <c r="B383" s="115" t="s">
        <v>181</v>
      </c>
      <c r="C383" s="141"/>
      <c r="D383" s="249"/>
      <c r="E383" s="226"/>
      <c r="F383" s="233"/>
      <c r="G383" s="124"/>
      <c r="H383" s="124"/>
      <c r="I383" s="232"/>
      <c r="J383" s="124"/>
      <c r="K383" s="233"/>
      <c r="L383" s="233"/>
      <c r="M383" s="167"/>
      <c r="N383" s="133"/>
      <c r="O383" s="220"/>
      <c r="P383" s="220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  <c r="AW383" s="126"/>
      <c r="AX383" s="126"/>
      <c r="AY383" s="126"/>
      <c r="AZ383" s="126"/>
      <c r="BA383" s="126"/>
      <c r="BB383" s="126"/>
      <c r="BC383" s="126"/>
      <c r="BD383" s="126"/>
      <c r="BE383" s="126"/>
      <c r="BF383" s="126"/>
      <c r="BG383" s="168"/>
      <c r="BH383" s="168"/>
    </row>
    <row r="384" spans="1:60" ht="29.25" customHeight="1" thickBot="1">
      <c r="A384" s="145">
        <v>2630</v>
      </c>
      <c r="B384" s="115" t="s">
        <v>182</v>
      </c>
      <c r="C384" s="141"/>
      <c r="D384" s="249"/>
      <c r="E384" s="226"/>
      <c r="F384" s="233"/>
      <c r="G384" s="124"/>
      <c r="H384" s="124"/>
      <c r="I384" s="232"/>
      <c r="J384" s="124"/>
      <c r="K384" s="233"/>
      <c r="L384" s="233"/>
      <c r="M384" s="167"/>
      <c r="N384" s="133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  <c r="AY384" s="126"/>
      <c r="AZ384" s="126"/>
      <c r="BA384" s="126"/>
      <c r="BB384" s="126"/>
      <c r="BC384" s="126"/>
      <c r="BD384" s="126"/>
      <c r="BE384" s="126"/>
      <c r="BF384" s="126"/>
      <c r="BG384" s="168"/>
      <c r="BH384" s="168"/>
    </row>
    <row r="385" spans="1:60" ht="13.5" customHeight="1" thickBot="1">
      <c r="A385" s="145">
        <v>2700</v>
      </c>
      <c r="B385" s="115" t="s">
        <v>113</v>
      </c>
      <c r="C385" s="141"/>
      <c r="D385" s="249"/>
      <c r="E385" s="227">
        <f>E386+E387+E388</f>
        <v>0</v>
      </c>
      <c r="F385" s="233"/>
      <c r="G385" s="124"/>
      <c r="H385" s="124"/>
      <c r="I385" s="232"/>
      <c r="J385" s="124"/>
      <c r="K385" s="233"/>
      <c r="L385" s="233"/>
      <c r="M385" s="167"/>
      <c r="N385" s="133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  <c r="BC385" s="126"/>
      <c r="BD385" s="126"/>
      <c r="BE385" s="126"/>
      <c r="BF385" s="126"/>
      <c r="BG385" s="168"/>
      <c r="BH385" s="168"/>
    </row>
    <row r="386" spans="1:60" ht="13.5" customHeight="1" thickBot="1">
      <c r="A386" s="145">
        <v>2710</v>
      </c>
      <c r="B386" s="115" t="s">
        <v>114</v>
      </c>
      <c r="C386" s="141"/>
      <c r="D386" s="249"/>
      <c r="E386" s="226"/>
      <c r="F386" s="233"/>
      <c r="G386" s="124"/>
      <c r="H386" s="124"/>
      <c r="I386" s="232"/>
      <c r="J386" s="124"/>
      <c r="K386" s="233"/>
      <c r="L386" s="233"/>
      <c r="M386" s="167"/>
      <c r="N386" s="133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  <c r="BC386" s="126"/>
      <c r="BD386" s="126"/>
      <c r="BE386" s="126"/>
      <c r="BF386" s="126"/>
      <c r="BG386" s="168"/>
      <c r="BH386" s="168"/>
    </row>
    <row r="387" spans="1:60" ht="13.5" customHeight="1" thickBot="1">
      <c r="A387" s="145">
        <v>2720</v>
      </c>
      <c r="B387" s="115" t="s">
        <v>183</v>
      </c>
      <c r="C387" s="141"/>
      <c r="D387" s="249"/>
      <c r="E387" s="226"/>
      <c r="F387" s="233"/>
      <c r="G387" s="124"/>
      <c r="H387" s="124"/>
      <c r="I387" s="232"/>
      <c r="J387" s="124"/>
      <c r="K387" s="233"/>
      <c r="L387" s="233"/>
      <c r="M387" s="167"/>
      <c r="N387" s="133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  <c r="AW387" s="126"/>
      <c r="AX387" s="126"/>
      <c r="AY387" s="126"/>
      <c r="AZ387" s="126"/>
      <c r="BA387" s="126"/>
      <c r="BB387" s="126"/>
      <c r="BC387" s="126"/>
      <c r="BD387" s="126"/>
      <c r="BE387" s="126"/>
      <c r="BF387" s="126"/>
      <c r="BG387" s="168"/>
      <c r="BH387" s="168"/>
    </row>
    <row r="388" spans="1:60" ht="13.5" customHeight="1" thickBot="1">
      <c r="A388" s="145">
        <v>2730</v>
      </c>
      <c r="B388" s="115" t="s">
        <v>184</v>
      </c>
      <c r="C388" s="141"/>
      <c r="D388" s="249"/>
      <c r="E388" s="226"/>
      <c r="F388" s="233"/>
      <c r="G388" s="124"/>
      <c r="H388" s="124"/>
      <c r="I388" s="232"/>
      <c r="J388" s="124"/>
      <c r="K388" s="233"/>
      <c r="L388" s="233"/>
      <c r="M388" s="167"/>
      <c r="N388" s="133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  <c r="AY388" s="126"/>
      <c r="AZ388" s="126"/>
      <c r="BA388" s="126"/>
      <c r="BB388" s="126"/>
      <c r="BC388" s="126"/>
      <c r="BD388" s="126"/>
      <c r="BE388" s="126"/>
      <c r="BF388" s="126"/>
      <c r="BG388" s="168"/>
      <c r="BH388" s="168"/>
    </row>
    <row r="389" spans="1:60" ht="13.5" customHeight="1" thickBot="1">
      <c r="A389" s="145">
        <v>2800</v>
      </c>
      <c r="B389" s="115" t="s">
        <v>185</v>
      </c>
      <c r="C389" s="141"/>
      <c r="D389" s="249"/>
      <c r="E389" s="226"/>
      <c r="F389" s="233"/>
      <c r="G389" s="124"/>
      <c r="H389" s="124"/>
      <c r="I389" s="232"/>
      <c r="J389" s="124"/>
      <c r="K389" s="233"/>
      <c r="L389" s="233"/>
      <c r="M389" s="167"/>
      <c r="N389" s="133"/>
      <c r="O389" s="126"/>
      <c r="P389" s="126"/>
      <c r="Q389" s="165"/>
      <c r="R389" s="165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6"/>
      <c r="AS389" s="126"/>
      <c r="AT389" s="126"/>
      <c r="AU389" s="126"/>
      <c r="AV389" s="126"/>
      <c r="AW389" s="126"/>
      <c r="AX389" s="126"/>
      <c r="AY389" s="126"/>
      <c r="AZ389" s="126"/>
      <c r="BA389" s="126"/>
      <c r="BB389" s="126"/>
      <c r="BC389" s="126"/>
      <c r="BD389" s="126"/>
      <c r="BE389" s="126"/>
      <c r="BF389" s="126"/>
      <c r="BG389" s="168"/>
      <c r="BH389" s="168"/>
    </row>
    <row r="390" spans="1:60" ht="13.5" customHeight="1" thickBot="1">
      <c r="A390" s="145">
        <v>9000</v>
      </c>
      <c r="B390" s="223" t="s">
        <v>186</v>
      </c>
      <c r="C390" s="231"/>
      <c r="D390" s="249"/>
      <c r="E390" s="226"/>
      <c r="F390" s="233"/>
      <c r="G390" s="124"/>
      <c r="H390" s="124"/>
      <c r="I390" s="232"/>
      <c r="J390" s="124"/>
      <c r="K390" s="233"/>
      <c r="L390" s="233"/>
      <c r="M390" s="167"/>
      <c r="N390" s="133"/>
      <c r="O390" s="126"/>
      <c r="P390" s="126"/>
      <c r="Q390" s="20"/>
      <c r="R390" s="20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  <c r="BC390" s="126"/>
      <c r="BD390" s="126"/>
      <c r="BE390" s="126"/>
      <c r="BF390" s="126"/>
      <c r="BG390" s="168"/>
      <c r="BH390" s="168"/>
    </row>
    <row r="391" spans="1:60" ht="13.5" customHeight="1" thickBot="1">
      <c r="A391" s="145">
        <v>3000</v>
      </c>
      <c r="B391" s="115" t="s">
        <v>187</v>
      </c>
      <c r="C391" s="141"/>
      <c r="D391" s="249"/>
      <c r="E391" s="227">
        <f>E392+E406</f>
        <v>0</v>
      </c>
      <c r="F391" s="233"/>
      <c r="G391" s="124"/>
      <c r="H391" s="124"/>
      <c r="I391" s="232"/>
      <c r="J391" s="124"/>
      <c r="K391" s="233"/>
      <c r="L391" s="233"/>
      <c r="M391" s="167"/>
      <c r="N391" s="133"/>
      <c r="O391" s="126"/>
      <c r="P391" s="126"/>
      <c r="Q391" s="22"/>
      <c r="R391" s="22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  <c r="AW391" s="126"/>
      <c r="AX391" s="126"/>
      <c r="AY391" s="126"/>
      <c r="AZ391" s="126"/>
      <c r="BA391" s="126"/>
      <c r="BB391" s="126"/>
      <c r="BC391" s="126"/>
      <c r="BD391" s="126"/>
      <c r="BE391" s="126"/>
      <c r="BF391" s="126"/>
      <c r="BG391" s="168"/>
      <c r="BH391" s="168"/>
    </row>
    <row r="392" spans="1:60" ht="13.5" customHeight="1" thickBot="1">
      <c r="A392" s="145">
        <v>3100</v>
      </c>
      <c r="B392" s="115" t="s">
        <v>188</v>
      </c>
      <c r="C392" s="141"/>
      <c r="D392" s="249"/>
      <c r="E392" s="227">
        <f>E393+E394+E397+E404+E405</f>
        <v>0</v>
      </c>
      <c r="F392" s="233"/>
      <c r="G392" s="124"/>
      <c r="H392" s="124"/>
      <c r="I392" s="232"/>
      <c r="J392" s="124"/>
      <c r="K392" s="233"/>
      <c r="L392" s="233"/>
      <c r="M392" s="167"/>
      <c r="N392" s="133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  <c r="AW392" s="126"/>
      <c r="AX392" s="126"/>
      <c r="AY392" s="126"/>
      <c r="AZ392" s="126"/>
      <c r="BA392" s="126"/>
      <c r="BB392" s="126"/>
      <c r="BC392" s="126"/>
      <c r="BD392" s="126"/>
      <c r="BE392" s="126"/>
      <c r="BF392" s="126"/>
      <c r="BG392" s="168"/>
      <c r="BH392" s="168"/>
    </row>
    <row r="393" spans="1:60" ht="27.75" customHeight="1" thickBot="1">
      <c r="A393" s="145">
        <v>3110</v>
      </c>
      <c r="B393" s="115" t="s">
        <v>116</v>
      </c>
      <c r="C393" s="141"/>
      <c r="D393" s="249"/>
      <c r="E393" s="226"/>
      <c r="F393" s="233"/>
      <c r="G393" s="124"/>
      <c r="H393" s="124"/>
      <c r="I393" s="232"/>
      <c r="J393" s="124"/>
      <c r="K393" s="233"/>
      <c r="L393" s="233"/>
      <c r="M393" s="167"/>
      <c r="N393" s="133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  <c r="AW393" s="126"/>
      <c r="AX393" s="126"/>
      <c r="AY393" s="126"/>
      <c r="AZ393" s="126"/>
      <c r="BA393" s="126"/>
      <c r="BB393" s="126"/>
      <c r="BC393" s="126"/>
      <c r="BD393" s="126"/>
      <c r="BE393" s="126"/>
      <c r="BF393" s="126"/>
      <c r="BG393" s="168"/>
      <c r="BH393" s="168"/>
    </row>
    <row r="394" spans="1:60" ht="19.5" customHeight="1" thickBot="1">
      <c r="A394" s="145">
        <v>3120</v>
      </c>
      <c r="B394" s="115" t="s">
        <v>189</v>
      </c>
      <c r="C394" s="141"/>
      <c r="D394" s="249"/>
      <c r="E394" s="227">
        <f>E395+E396</f>
        <v>0</v>
      </c>
      <c r="F394" s="233"/>
      <c r="G394" s="124"/>
      <c r="H394" s="124"/>
      <c r="I394" s="232"/>
      <c r="J394" s="124"/>
      <c r="K394" s="233"/>
      <c r="L394" s="233"/>
      <c r="M394" s="167"/>
      <c r="N394" s="133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  <c r="BC394" s="126"/>
      <c r="BD394" s="126"/>
      <c r="BE394" s="126"/>
      <c r="BF394" s="126"/>
      <c r="BG394" s="168"/>
      <c r="BH394" s="168"/>
    </row>
    <row r="395" spans="1:60" ht="28.5" customHeight="1" thickBot="1">
      <c r="A395" s="145">
        <v>3121</v>
      </c>
      <c r="B395" s="115" t="s">
        <v>190</v>
      </c>
      <c r="C395" s="141"/>
      <c r="D395" s="249"/>
      <c r="E395" s="226"/>
      <c r="F395" s="233"/>
      <c r="G395" s="124"/>
      <c r="H395" s="124"/>
      <c r="I395" s="232"/>
      <c r="J395" s="124"/>
      <c r="K395" s="233"/>
      <c r="L395" s="233"/>
      <c r="M395" s="167"/>
      <c r="N395" s="133"/>
      <c r="O395" s="126"/>
      <c r="P395" s="126"/>
      <c r="Q395" s="220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  <c r="AW395" s="126"/>
      <c r="AX395" s="126"/>
      <c r="AY395" s="126"/>
      <c r="AZ395" s="126"/>
      <c r="BA395" s="126"/>
      <c r="BB395" s="126"/>
      <c r="BC395" s="126"/>
      <c r="BD395" s="126"/>
      <c r="BE395" s="126"/>
      <c r="BF395" s="126"/>
      <c r="BG395" s="168"/>
      <c r="BH395" s="168"/>
    </row>
    <row r="396" spans="1:60" ht="13.5" customHeight="1" thickBot="1">
      <c r="A396" s="145">
        <v>3122</v>
      </c>
      <c r="B396" s="363" t="s">
        <v>191</v>
      </c>
      <c r="C396" s="365"/>
      <c r="D396" s="249"/>
      <c r="E396" s="226"/>
      <c r="F396" s="233"/>
      <c r="G396" s="124"/>
      <c r="H396" s="124"/>
      <c r="I396" s="232"/>
      <c r="J396" s="124"/>
      <c r="K396" s="233"/>
      <c r="L396" s="233"/>
      <c r="M396" s="167"/>
      <c r="N396" s="133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  <c r="AW396" s="126"/>
      <c r="AX396" s="126"/>
      <c r="AY396" s="126"/>
      <c r="AZ396" s="126"/>
      <c r="BA396" s="126"/>
      <c r="BB396" s="126"/>
      <c r="BC396" s="126"/>
      <c r="BD396" s="126"/>
      <c r="BE396" s="126"/>
      <c r="BF396" s="126"/>
      <c r="BG396" s="168"/>
      <c r="BH396" s="168"/>
    </row>
    <row r="397" spans="1:60" ht="13.5" customHeight="1" thickBot="1">
      <c r="A397" s="145">
        <v>3130</v>
      </c>
      <c r="B397" s="115" t="s">
        <v>117</v>
      </c>
      <c r="C397" s="141"/>
      <c r="D397" s="249"/>
      <c r="E397" s="227">
        <f>E398+E399</f>
        <v>0</v>
      </c>
      <c r="F397" s="233"/>
      <c r="G397" s="124"/>
      <c r="H397" s="124"/>
      <c r="I397" s="232"/>
      <c r="J397" s="124"/>
      <c r="K397" s="233"/>
      <c r="L397" s="233"/>
      <c r="M397" s="167"/>
      <c r="N397" s="133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  <c r="BF397" s="126"/>
      <c r="BG397" s="168"/>
      <c r="BH397" s="168"/>
    </row>
    <row r="398" spans="1:60" ht="30.75" customHeight="1" thickBot="1">
      <c r="A398" s="145">
        <v>3131</v>
      </c>
      <c r="B398" s="115" t="s">
        <v>192</v>
      </c>
      <c r="C398" s="141"/>
      <c r="D398" s="249"/>
      <c r="E398" s="226"/>
      <c r="F398" s="233"/>
      <c r="G398" s="124"/>
      <c r="H398" s="124"/>
      <c r="I398" s="232"/>
      <c r="J398" s="124"/>
      <c r="K398" s="233"/>
      <c r="L398" s="233"/>
      <c r="M398" s="167"/>
      <c r="N398" s="133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  <c r="AW398" s="126"/>
      <c r="AX398" s="126"/>
      <c r="AY398" s="126"/>
      <c r="AZ398" s="126"/>
      <c r="BA398" s="126"/>
      <c r="BB398" s="126"/>
      <c r="BC398" s="126"/>
      <c r="BD398" s="126"/>
      <c r="BE398" s="126"/>
      <c r="BF398" s="126"/>
      <c r="BG398" s="168"/>
      <c r="BH398" s="168"/>
    </row>
    <row r="399" spans="1:60" ht="13.5" customHeight="1" thickBot="1">
      <c r="A399" s="145">
        <v>3132</v>
      </c>
      <c r="B399" s="115" t="s">
        <v>118</v>
      </c>
      <c r="C399" s="141"/>
      <c r="D399" s="249"/>
      <c r="E399" s="226"/>
      <c r="F399" s="233"/>
      <c r="G399" s="124"/>
      <c r="H399" s="124"/>
      <c r="I399" s="232"/>
      <c r="J399" s="124"/>
      <c r="K399" s="233"/>
      <c r="L399" s="233"/>
      <c r="M399" s="167"/>
      <c r="N399" s="133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126"/>
      <c r="AW399" s="126"/>
      <c r="AX399" s="126"/>
      <c r="AY399" s="126"/>
      <c r="AZ399" s="126"/>
      <c r="BA399" s="126"/>
      <c r="BB399" s="126"/>
      <c r="BC399" s="126"/>
      <c r="BD399" s="126"/>
      <c r="BE399" s="126"/>
      <c r="BF399" s="126"/>
      <c r="BG399" s="168"/>
      <c r="BH399" s="168"/>
    </row>
    <row r="400" spans="1:60" ht="13.5" customHeight="1" thickBot="1">
      <c r="A400" s="145">
        <v>3140</v>
      </c>
      <c r="B400" s="115" t="s">
        <v>193</v>
      </c>
      <c r="C400" s="141"/>
      <c r="D400" s="249"/>
      <c r="E400" s="227">
        <f>E401+E402+E403</f>
        <v>0</v>
      </c>
      <c r="F400" s="233"/>
      <c r="G400" s="124"/>
      <c r="H400" s="124"/>
      <c r="I400" s="232"/>
      <c r="J400" s="124"/>
      <c r="K400" s="233"/>
      <c r="L400" s="233"/>
      <c r="M400" s="167"/>
      <c r="N400" s="133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6"/>
      <c r="AS400" s="126"/>
      <c r="AT400" s="126"/>
      <c r="AU400" s="126"/>
      <c r="AV400" s="126"/>
      <c r="AW400" s="126"/>
      <c r="AX400" s="126"/>
      <c r="AY400" s="126"/>
      <c r="AZ400" s="126"/>
      <c r="BA400" s="126"/>
      <c r="BB400" s="126"/>
      <c r="BC400" s="126"/>
      <c r="BD400" s="126"/>
      <c r="BE400" s="126"/>
      <c r="BF400" s="126"/>
      <c r="BG400" s="168"/>
      <c r="BH400" s="168"/>
    </row>
    <row r="401" spans="1:60" ht="26.25" customHeight="1" thickBot="1">
      <c r="A401" s="145">
        <v>3141</v>
      </c>
      <c r="B401" s="115" t="s">
        <v>194</v>
      </c>
      <c r="C401" s="141"/>
      <c r="D401" s="249"/>
      <c r="E401" s="226"/>
      <c r="F401" s="233"/>
      <c r="G401" s="124"/>
      <c r="H401" s="124"/>
      <c r="I401" s="232"/>
      <c r="J401" s="124"/>
      <c r="K401" s="233"/>
      <c r="L401" s="233"/>
      <c r="M401" s="167"/>
      <c r="N401" s="133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  <c r="AY401" s="126"/>
      <c r="AZ401" s="126"/>
      <c r="BA401" s="126"/>
      <c r="BB401" s="126"/>
      <c r="BC401" s="126"/>
      <c r="BD401" s="126"/>
      <c r="BE401" s="126"/>
      <c r="BF401" s="126"/>
      <c r="BG401" s="168"/>
      <c r="BH401" s="168"/>
    </row>
    <row r="402" spans="1:60" ht="25.5" customHeight="1" thickBot="1">
      <c r="A402" s="145">
        <v>3142</v>
      </c>
      <c r="B402" s="115" t="s">
        <v>195</v>
      </c>
      <c r="C402" s="141"/>
      <c r="D402" s="249"/>
      <c r="E402" s="226"/>
      <c r="F402" s="233"/>
      <c r="G402" s="124"/>
      <c r="H402" s="124"/>
      <c r="I402" s="232"/>
      <c r="J402" s="124"/>
      <c r="K402" s="233"/>
      <c r="L402" s="233"/>
      <c r="M402" s="167"/>
      <c r="N402" s="133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  <c r="AY402" s="126"/>
      <c r="AZ402" s="126"/>
      <c r="BA402" s="126"/>
      <c r="BB402" s="126"/>
      <c r="BC402" s="126"/>
      <c r="BD402" s="126"/>
      <c r="BE402" s="126"/>
      <c r="BF402" s="126"/>
      <c r="BG402" s="168"/>
      <c r="BH402" s="168"/>
    </row>
    <row r="403" spans="1:60" ht="17.25" customHeight="1" thickBot="1">
      <c r="A403" s="145">
        <v>3143</v>
      </c>
      <c r="B403" s="363" t="s">
        <v>196</v>
      </c>
      <c r="C403" s="365"/>
      <c r="D403" s="249"/>
      <c r="E403" s="226"/>
      <c r="F403" s="233"/>
      <c r="G403" s="124"/>
      <c r="H403" s="124"/>
      <c r="I403" s="232"/>
      <c r="J403" s="124"/>
      <c r="K403" s="233"/>
      <c r="L403" s="233"/>
      <c r="M403" s="167"/>
      <c r="N403" s="133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6"/>
      <c r="AS403" s="126"/>
      <c r="AT403" s="126"/>
      <c r="AU403" s="126"/>
      <c r="AV403" s="126"/>
      <c r="AW403" s="126"/>
      <c r="AX403" s="126"/>
      <c r="AY403" s="126"/>
      <c r="AZ403" s="126"/>
      <c r="BA403" s="126"/>
      <c r="BB403" s="126"/>
      <c r="BC403" s="126"/>
      <c r="BD403" s="126"/>
      <c r="BE403" s="126"/>
      <c r="BF403" s="126"/>
      <c r="BG403" s="168"/>
      <c r="BH403" s="168"/>
    </row>
    <row r="404" spans="1:60" ht="13.5" customHeight="1" thickBot="1">
      <c r="A404" s="145">
        <v>3150</v>
      </c>
      <c r="B404" s="115" t="s">
        <v>197</v>
      </c>
      <c r="C404" s="141"/>
      <c r="D404" s="249"/>
      <c r="E404" s="226"/>
      <c r="F404" s="233"/>
      <c r="G404" s="124"/>
      <c r="H404" s="124"/>
      <c r="I404" s="232"/>
      <c r="J404" s="124"/>
      <c r="K404" s="233"/>
      <c r="L404" s="233"/>
      <c r="M404" s="167"/>
      <c r="N404" s="133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  <c r="AQ404" s="126"/>
      <c r="AR404" s="126"/>
      <c r="AS404" s="126"/>
      <c r="AT404" s="126"/>
      <c r="AU404" s="126"/>
      <c r="AV404" s="126"/>
      <c r="AW404" s="126"/>
      <c r="AX404" s="126"/>
      <c r="AY404" s="126"/>
      <c r="AZ404" s="126"/>
      <c r="BA404" s="126"/>
      <c r="BB404" s="126"/>
      <c r="BC404" s="126"/>
      <c r="BD404" s="126"/>
      <c r="BE404" s="126"/>
      <c r="BF404" s="126"/>
      <c r="BG404" s="168"/>
      <c r="BH404" s="168"/>
    </row>
    <row r="405" spans="1:60" ht="26.25" customHeight="1" thickBot="1">
      <c r="A405" s="145">
        <v>3160</v>
      </c>
      <c r="B405" s="115" t="s">
        <v>198</v>
      </c>
      <c r="C405" s="141"/>
      <c r="D405" s="249"/>
      <c r="E405" s="226"/>
      <c r="F405" s="233"/>
      <c r="G405" s="124"/>
      <c r="H405" s="124"/>
      <c r="I405" s="232"/>
      <c r="J405" s="124"/>
      <c r="K405" s="233"/>
      <c r="L405" s="233"/>
      <c r="M405" s="167"/>
      <c r="N405" s="133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  <c r="AW405" s="126"/>
      <c r="AX405" s="126"/>
      <c r="AY405" s="126"/>
      <c r="AZ405" s="126"/>
      <c r="BA405" s="126"/>
      <c r="BB405" s="126"/>
      <c r="BC405" s="126"/>
      <c r="BD405" s="126"/>
      <c r="BE405" s="126"/>
      <c r="BF405" s="126"/>
      <c r="BG405" s="168"/>
      <c r="BH405" s="168"/>
    </row>
    <row r="406" spans="1:60" ht="13.5" customHeight="1" thickBot="1">
      <c r="A406" s="145">
        <v>3200</v>
      </c>
      <c r="B406" s="115" t="s">
        <v>199</v>
      </c>
      <c r="C406" s="141"/>
      <c r="D406" s="249"/>
      <c r="E406" s="227">
        <f>E407+E408+E409+E410</f>
        <v>0</v>
      </c>
      <c r="F406" s="233"/>
      <c r="G406" s="124"/>
      <c r="H406" s="124"/>
      <c r="I406" s="232"/>
      <c r="J406" s="124"/>
      <c r="K406" s="233"/>
      <c r="L406" s="233"/>
      <c r="M406" s="167"/>
      <c r="N406" s="133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  <c r="AW406" s="126"/>
      <c r="AX406" s="126"/>
      <c r="AY406" s="126"/>
      <c r="AZ406" s="126"/>
      <c r="BA406" s="126"/>
      <c r="BB406" s="126"/>
      <c r="BC406" s="126"/>
      <c r="BD406" s="126"/>
      <c r="BE406" s="126"/>
      <c r="BF406" s="126"/>
      <c r="BG406" s="168"/>
      <c r="BH406" s="168"/>
    </row>
    <row r="407" spans="1:60" ht="28.5" customHeight="1" thickBot="1">
      <c r="A407" s="145">
        <v>3210</v>
      </c>
      <c r="B407" s="363" t="s">
        <v>200</v>
      </c>
      <c r="C407" s="365"/>
      <c r="D407" s="249"/>
      <c r="E407" s="226"/>
      <c r="F407" s="233"/>
      <c r="G407" s="124"/>
      <c r="H407" s="124"/>
      <c r="I407" s="232"/>
      <c r="J407" s="124"/>
      <c r="K407" s="233"/>
      <c r="L407" s="233"/>
      <c r="M407" s="167"/>
      <c r="N407" s="133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  <c r="AY407" s="126"/>
      <c r="AZ407" s="126"/>
      <c r="BA407" s="126"/>
      <c r="BB407" s="126"/>
      <c r="BC407" s="126"/>
      <c r="BD407" s="126"/>
      <c r="BE407" s="126"/>
      <c r="BF407" s="126"/>
      <c r="BG407" s="168"/>
      <c r="BH407" s="168"/>
    </row>
    <row r="408" spans="1:60" ht="27.75" customHeight="1" thickBot="1">
      <c r="A408" s="145">
        <v>3220</v>
      </c>
      <c r="B408" s="363" t="s">
        <v>201</v>
      </c>
      <c r="C408" s="365"/>
      <c r="D408" s="249"/>
      <c r="E408" s="226"/>
      <c r="F408" s="233"/>
      <c r="G408" s="124"/>
      <c r="H408" s="124"/>
      <c r="I408" s="232"/>
      <c r="J408" s="124"/>
      <c r="K408" s="233"/>
      <c r="L408" s="233"/>
      <c r="M408" s="167"/>
      <c r="N408" s="133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6"/>
      <c r="AS408" s="126"/>
      <c r="AT408" s="126"/>
      <c r="AU408" s="126"/>
      <c r="AV408" s="126"/>
      <c r="AW408" s="126"/>
      <c r="AX408" s="126"/>
      <c r="AY408" s="126"/>
      <c r="AZ408" s="126"/>
      <c r="BA408" s="126"/>
      <c r="BB408" s="126"/>
      <c r="BC408" s="126"/>
      <c r="BD408" s="126"/>
      <c r="BE408" s="126"/>
      <c r="BF408" s="126"/>
      <c r="BG408" s="168"/>
      <c r="BH408" s="168"/>
    </row>
    <row r="409" spans="1:60" ht="27.75" customHeight="1" thickBot="1">
      <c r="A409" s="145">
        <v>3230</v>
      </c>
      <c r="B409" s="363" t="s">
        <v>202</v>
      </c>
      <c r="C409" s="365"/>
      <c r="D409" s="249"/>
      <c r="E409" s="226"/>
      <c r="F409" s="233"/>
      <c r="G409" s="124"/>
      <c r="H409" s="124"/>
      <c r="I409" s="232"/>
      <c r="J409" s="124"/>
      <c r="K409" s="233"/>
      <c r="L409" s="233"/>
      <c r="M409" s="167"/>
      <c r="N409" s="133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  <c r="AW409" s="126"/>
      <c r="AX409" s="126"/>
      <c r="AY409" s="126"/>
      <c r="AZ409" s="126"/>
      <c r="BA409" s="126"/>
      <c r="BB409" s="126"/>
      <c r="BC409" s="126"/>
      <c r="BD409" s="126"/>
      <c r="BE409" s="126"/>
      <c r="BF409" s="126"/>
      <c r="BG409" s="168"/>
      <c r="BH409" s="168"/>
    </row>
    <row r="410" spans="1:60" ht="13.5" customHeight="1" thickBot="1">
      <c r="A410" s="145">
        <v>3240</v>
      </c>
      <c r="B410" s="115" t="s">
        <v>203</v>
      </c>
      <c r="C410" s="141"/>
      <c r="D410" s="249"/>
      <c r="E410" s="226"/>
      <c r="F410" s="233"/>
      <c r="G410" s="124"/>
      <c r="H410" s="124"/>
      <c r="I410" s="232"/>
      <c r="J410" s="124"/>
      <c r="K410" s="233"/>
      <c r="L410" s="233"/>
      <c r="M410" s="167"/>
      <c r="N410" s="133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  <c r="AW410" s="126"/>
      <c r="AX410" s="126"/>
      <c r="AY410" s="126"/>
      <c r="AZ410" s="126"/>
      <c r="BA410" s="126"/>
      <c r="BB410" s="126"/>
      <c r="BC410" s="126"/>
      <c r="BD410" s="126"/>
      <c r="BE410" s="126"/>
      <c r="BF410" s="126"/>
      <c r="BG410" s="168"/>
      <c r="BH410" s="168"/>
    </row>
    <row r="411" spans="1:60" ht="13.5" customHeight="1" thickBot="1">
      <c r="A411" s="124"/>
      <c r="B411" s="223" t="s">
        <v>119</v>
      </c>
      <c r="C411" s="231"/>
      <c r="D411" s="249">
        <f>G94</f>
        <v>4075716</v>
      </c>
      <c r="E411" s="227">
        <f>SUM(E356,E390,E391)</f>
        <v>0</v>
      </c>
      <c r="F411" s="234"/>
      <c r="G411" s="124"/>
      <c r="H411" s="124"/>
      <c r="I411" s="232">
        <f>K94</f>
        <v>3119800</v>
      </c>
      <c r="J411" s="124"/>
      <c r="K411" s="233"/>
      <c r="L411" s="233"/>
      <c r="M411" s="167"/>
      <c r="N411" s="133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  <c r="AY411" s="126"/>
      <c r="AZ411" s="126"/>
      <c r="BA411" s="126"/>
      <c r="BB411" s="126"/>
      <c r="BC411" s="126"/>
      <c r="BD411" s="126"/>
      <c r="BE411" s="126"/>
      <c r="BF411" s="126"/>
      <c r="BG411" s="168"/>
      <c r="BH411" s="168"/>
    </row>
    <row r="412" spans="1:60" ht="15" customHeight="1">
      <c r="A412" s="168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26"/>
      <c r="P412" s="126"/>
      <c r="Q412" s="126"/>
      <c r="R412" s="126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165"/>
      <c r="AR412" s="165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165"/>
      <c r="BC412" s="165"/>
      <c r="BD412" s="165"/>
      <c r="BE412" s="165"/>
      <c r="BF412" s="165"/>
      <c r="BG412" s="165"/>
      <c r="BH412" s="408"/>
    </row>
    <row r="413" spans="1:60" ht="15" customHeight="1">
      <c r="A413" s="315" t="s">
        <v>67</v>
      </c>
      <c r="B413" s="315"/>
      <c r="C413" s="315"/>
      <c r="D413" s="315"/>
      <c r="E413" s="315"/>
      <c r="F413" s="315"/>
      <c r="G413" s="315"/>
      <c r="H413" s="315"/>
      <c r="I413" s="315"/>
      <c r="J413" s="315"/>
      <c r="K413" s="315"/>
      <c r="L413" s="7"/>
      <c r="M413" s="7"/>
      <c r="N413" s="7"/>
      <c r="O413" s="126"/>
      <c r="P413" s="126"/>
      <c r="Q413" s="126"/>
      <c r="R413" s="126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408"/>
    </row>
    <row r="414" spans="1:60" ht="16.5" thickBot="1">
      <c r="A414" s="168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306" t="s">
        <v>12</v>
      </c>
      <c r="N414" s="306"/>
      <c r="O414" s="126"/>
      <c r="P414" s="126"/>
      <c r="Q414" s="126"/>
      <c r="R414" s="126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408"/>
    </row>
    <row r="415" spans="1:60" ht="96" customHeight="1">
      <c r="A415" s="414" t="s">
        <v>162</v>
      </c>
      <c r="B415" s="414" t="s">
        <v>3</v>
      </c>
      <c r="C415" s="318" t="s">
        <v>44</v>
      </c>
      <c r="D415" s="375" t="s">
        <v>45</v>
      </c>
      <c r="E415" s="386" t="s">
        <v>209</v>
      </c>
      <c r="F415" s="378"/>
      <c r="G415" s="386" t="s">
        <v>237</v>
      </c>
      <c r="H415" s="378"/>
      <c r="I415" s="386" t="s">
        <v>238</v>
      </c>
      <c r="J415" s="378"/>
      <c r="K415" s="386" t="s">
        <v>46</v>
      </c>
      <c r="L415" s="378"/>
      <c r="M415" s="386" t="s">
        <v>47</v>
      </c>
      <c r="N415" s="378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  <c r="AW415" s="126"/>
      <c r="AX415" s="126"/>
      <c r="AY415" s="126"/>
      <c r="AZ415" s="126"/>
      <c r="BA415" s="126"/>
      <c r="BB415" s="126"/>
      <c r="BC415" s="126"/>
      <c r="BD415" s="126"/>
      <c r="BE415" s="126"/>
      <c r="BF415" s="126"/>
      <c r="BG415" s="126"/>
      <c r="BH415" s="126"/>
    </row>
    <row r="416" spans="1:60" ht="95.25" customHeight="1" thickBot="1">
      <c r="A416" s="416"/>
      <c r="B416" s="416"/>
      <c r="C416" s="320"/>
      <c r="D416" s="377"/>
      <c r="E416" s="388"/>
      <c r="F416" s="380"/>
      <c r="G416" s="388"/>
      <c r="H416" s="380"/>
      <c r="I416" s="388"/>
      <c r="J416" s="380"/>
      <c r="K416" s="388"/>
      <c r="L416" s="380"/>
      <c r="M416" s="388"/>
      <c r="N416" s="380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/>
      <c r="AT416" s="126"/>
      <c r="AU416" s="126"/>
      <c r="AV416" s="126"/>
      <c r="AW416" s="126"/>
      <c r="AX416" s="126"/>
      <c r="AY416" s="126"/>
      <c r="AZ416" s="126"/>
      <c r="BA416" s="126"/>
      <c r="BB416" s="126"/>
      <c r="BC416" s="126"/>
      <c r="BD416" s="126"/>
      <c r="BE416" s="126"/>
      <c r="BF416" s="126"/>
      <c r="BG416" s="126"/>
      <c r="BH416" s="126"/>
    </row>
    <row r="417" spans="1:60" ht="15.75" thickBot="1">
      <c r="A417" s="145">
        <v>1</v>
      </c>
      <c r="B417" s="145">
        <v>2</v>
      </c>
      <c r="C417" s="24">
        <v>3</v>
      </c>
      <c r="D417" s="24">
        <v>4</v>
      </c>
      <c r="E417" s="422">
        <v>5</v>
      </c>
      <c r="F417" s="423"/>
      <c r="G417" s="422">
        <v>6</v>
      </c>
      <c r="H417" s="423"/>
      <c r="I417" s="422">
        <v>7</v>
      </c>
      <c r="J417" s="423"/>
      <c r="K417" s="422">
        <v>8</v>
      </c>
      <c r="L417" s="428"/>
      <c r="M417" s="390">
        <v>9</v>
      </c>
      <c r="N417" s="359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6"/>
      <c r="AS417" s="126"/>
      <c r="AT417" s="126"/>
      <c r="AU417" s="126"/>
      <c r="AV417" s="126"/>
      <c r="AW417" s="126"/>
      <c r="AX417" s="126"/>
      <c r="AY417" s="126"/>
      <c r="AZ417" s="126"/>
      <c r="BA417" s="126"/>
      <c r="BB417" s="126"/>
      <c r="BC417" s="126"/>
      <c r="BD417" s="126"/>
      <c r="BE417" s="126"/>
      <c r="BF417" s="126"/>
      <c r="BG417" s="126"/>
      <c r="BH417" s="126"/>
    </row>
    <row r="418" spans="1:60" ht="26.25" thickBot="1">
      <c r="A418" s="145"/>
      <c r="B418" s="124" t="s">
        <v>210</v>
      </c>
      <c r="C418" s="235"/>
      <c r="D418" s="235"/>
      <c r="E418" s="321"/>
      <c r="F418" s="323"/>
      <c r="G418" s="321"/>
      <c r="H418" s="323"/>
      <c r="I418" s="321"/>
      <c r="J418" s="323"/>
      <c r="K418" s="321"/>
      <c r="L418" s="350"/>
      <c r="M418" s="390"/>
      <c r="N418" s="359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6"/>
      <c r="AS418" s="126"/>
      <c r="AT418" s="126"/>
      <c r="AU418" s="126"/>
      <c r="AV418" s="126"/>
      <c r="AW418" s="126"/>
      <c r="AX418" s="126"/>
      <c r="AY418" s="126"/>
      <c r="AZ418" s="126"/>
      <c r="BA418" s="126"/>
      <c r="BB418" s="126"/>
      <c r="BC418" s="126"/>
      <c r="BD418" s="126"/>
      <c r="BE418" s="126"/>
      <c r="BF418" s="126"/>
      <c r="BG418" s="126"/>
      <c r="BH418" s="126"/>
    </row>
    <row r="419" spans="1:60" ht="15.75" thickBot="1">
      <c r="A419" s="145">
        <v>2000</v>
      </c>
      <c r="B419" s="223" t="s">
        <v>167</v>
      </c>
      <c r="C419" s="236">
        <f>C292</f>
        <v>43118807</v>
      </c>
      <c r="D419" s="236">
        <f>E292</f>
        <v>42092352.94</v>
      </c>
      <c r="E419" s="429"/>
      <c r="F419" s="430"/>
      <c r="G419" s="24"/>
      <c r="H419" s="26"/>
      <c r="I419" s="24"/>
      <c r="J419" s="26"/>
      <c r="K419" s="24"/>
      <c r="L419" s="120"/>
      <c r="M419" s="167"/>
      <c r="N419" s="133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6"/>
      <c r="AS419" s="126"/>
      <c r="AT419" s="126"/>
      <c r="AU419" s="126"/>
      <c r="AV419" s="126"/>
      <c r="AW419" s="126"/>
      <c r="AX419" s="126"/>
      <c r="AY419" s="126"/>
      <c r="AZ419" s="126"/>
      <c r="BA419" s="126"/>
      <c r="BB419" s="126"/>
      <c r="BC419" s="126"/>
      <c r="BD419" s="126"/>
      <c r="BE419" s="126"/>
      <c r="BF419" s="126"/>
      <c r="BG419" s="126"/>
      <c r="BH419" s="126"/>
    </row>
    <row r="420" spans="1:60" ht="26.25" thickBot="1">
      <c r="A420" s="145">
        <v>2100</v>
      </c>
      <c r="B420" s="223" t="s">
        <v>168</v>
      </c>
      <c r="C420" s="236">
        <f aca="true" t="shared" si="16" ref="C420:C474">C293</f>
        <v>33837490</v>
      </c>
      <c r="D420" s="236">
        <f aca="true" t="shared" si="17" ref="D420:D474">E293</f>
        <v>33837490.44</v>
      </c>
      <c r="E420" s="429"/>
      <c r="F420" s="430"/>
      <c r="G420" s="24"/>
      <c r="H420" s="26"/>
      <c r="I420" s="24"/>
      <c r="J420" s="26"/>
      <c r="K420" s="24"/>
      <c r="L420" s="120"/>
      <c r="M420" s="167"/>
      <c r="N420" s="133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6"/>
      <c r="AS420" s="126"/>
      <c r="AT420" s="126"/>
      <c r="AU420" s="126"/>
      <c r="AV420" s="126"/>
      <c r="AW420" s="126"/>
      <c r="AX420" s="126"/>
      <c r="AY420" s="126"/>
      <c r="AZ420" s="126"/>
      <c r="BA420" s="126"/>
      <c r="BB420" s="126"/>
      <c r="BC420" s="126"/>
      <c r="BD420" s="126"/>
      <c r="BE420" s="126"/>
      <c r="BF420" s="126"/>
      <c r="BG420" s="126"/>
      <c r="BH420" s="126"/>
    </row>
    <row r="421" spans="1:60" ht="15.75" thickBot="1">
      <c r="A421" s="145">
        <v>2110</v>
      </c>
      <c r="B421" s="223" t="s">
        <v>100</v>
      </c>
      <c r="C421" s="236">
        <f t="shared" si="16"/>
        <v>27899047.49</v>
      </c>
      <c r="D421" s="236">
        <f t="shared" si="17"/>
        <v>27899047.49</v>
      </c>
      <c r="E421" s="429"/>
      <c r="F421" s="430"/>
      <c r="G421" s="24"/>
      <c r="H421" s="26"/>
      <c r="I421" s="24"/>
      <c r="J421" s="26"/>
      <c r="K421" s="24"/>
      <c r="L421" s="120"/>
      <c r="M421" s="167"/>
      <c r="N421" s="133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126"/>
      <c r="AW421" s="126"/>
      <c r="AX421" s="126"/>
      <c r="AY421" s="126"/>
      <c r="AZ421" s="126"/>
      <c r="BA421" s="126"/>
      <c r="BB421" s="126"/>
      <c r="BC421" s="126"/>
      <c r="BD421" s="126"/>
      <c r="BE421" s="126"/>
      <c r="BF421" s="126"/>
      <c r="BG421" s="126"/>
      <c r="BH421" s="126"/>
    </row>
    <row r="422" spans="1:60" ht="15.75" thickBot="1">
      <c r="A422" s="145">
        <v>2111</v>
      </c>
      <c r="B422" s="223" t="s">
        <v>169</v>
      </c>
      <c r="C422" s="236">
        <f t="shared" si="16"/>
        <v>27899047.49</v>
      </c>
      <c r="D422" s="236">
        <f t="shared" si="17"/>
        <v>27899047.49</v>
      </c>
      <c r="E422" s="429"/>
      <c r="F422" s="431"/>
      <c r="G422" s="24"/>
      <c r="H422" s="26"/>
      <c r="I422" s="24"/>
      <c r="J422" s="26"/>
      <c r="K422" s="24"/>
      <c r="L422" s="120"/>
      <c r="M422" s="167"/>
      <c r="N422" s="133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6"/>
      <c r="AS422" s="126"/>
      <c r="AT422" s="126"/>
      <c r="AU422" s="126"/>
      <c r="AV422" s="126"/>
      <c r="AW422" s="126"/>
      <c r="AX422" s="126"/>
      <c r="AY422" s="126"/>
      <c r="AZ422" s="126"/>
      <c r="BA422" s="126"/>
      <c r="BB422" s="126"/>
      <c r="BC422" s="126"/>
      <c r="BD422" s="126"/>
      <c r="BE422" s="126"/>
      <c r="BF422" s="126"/>
      <c r="BG422" s="126"/>
      <c r="BH422" s="126"/>
    </row>
    <row r="423" spans="1:60" ht="26.25" thickBot="1">
      <c r="A423" s="145">
        <v>2112</v>
      </c>
      <c r="B423" s="223" t="s">
        <v>170</v>
      </c>
      <c r="C423" s="236">
        <f t="shared" si="16"/>
        <v>0</v>
      </c>
      <c r="D423" s="236">
        <f t="shared" si="17"/>
        <v>0</v>
      </c>
      <c r="E423" s="321"/>
      <c r="F423" s="323"/>
      <c r="G423" s="24"/>
      <c r="H423" s="26"/>
      <c r="I423" s="24"/>
      <c r="J423" s="26"/>
      <c r="K423" s="24"/>
      <c r="L423" s="120"/>
      <c r="M423" s="167"/>
      <c r="N423" s="133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  <c r="AW423" s="126"/>
      <c r="AX423" s="126"/>
      <c r="AY423" s="126"/>
      <c r="AZ423" s="126"/>
      <c r="BA423" s="126"/>
      <c r="BB423" s="126"/>
      <c r="BC423" s="126"/>
      <c r="BD423" s="126"/>
      <c r="BE423" s="126"/>
      <c r="BF423" s="126"/>
      <c r="BG423" s="126"/>
      <c r="BH423" s="126"/>
    </row>
    <row r="424" spans="1:60" ht="15.75" thickBot="1">
      <c r="A424" s="145">
        <v>2120</v>
      </c>
      <c r="B424" s="223" t="s">
        <v>101</v>
      </c>
      <c r="C424" s="236">
        <f t="shared" si="16"/>
        <v>5938442.95</v>
      </c>
      <c r="D424" s="236">
        <f t="shared" si="17"/>
        <v>5938442.95</v>
      </c>
      <c r="E424" s="321"/>
      <c r="F424" s="323"/>
      <c r="G424" s="24"/>
      <c r="H424" s="26"/>
      <c r="I424" s="24"/>
      <c r="J424" s="26"/>
      <c r="K424" s="24"/>
      <c r="L424" s="120"/>
      <c r="M424" s="167"/>
      <c r="N424" s="133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</row>
    <row r="425" spans="1:60" ht="15.75" thickBot="1">
      <c r="A425" s="145">
        <v>2200</v>
      </c>
      <c r="B425" s="223" t="s">
        <v>171</v>
      </c>
      <c r="C425" s="236">
        <f t="shared" si="16"/>
        <v>9279239.43</v>
      </c>
      <c r="D425" s="236">
        <f t="shared" si="17"/>
        <v>8252784.96</v>
      </c>
      <c r="E425" s="321"/>
      <c r="F425" s="323"/>
      <c r="G425" s="24"/>
      <c r="H425" s="26"/>
      <c r="I425" s="24"/>
      <c r="J425" s="26"/>
      <c r="K425" s="24"/>
      <c r="L425" s="120"/>
      <c r="M425" s="167"/>
      <c r="N425" s="133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6"/>
      <c r="AS425" s="126"/>
      <c r="AT425" s="126"/>
      <c r="AU425" s="126"/>
      <c r="AV425" s="126"/>
      <c r="AW425" s="126"/>
      <c r="AX425" s="126"/>
      <c r="AY425" s="126"/>
      <c r="AZ425" s="126"/>
      <c r="BA425" s="126"/>
      <c r="BB425" s="126"/>
      <c r="BC425" s="126"/>
      <c r="BD425" s="126"/>
      <c r="BE425" s="126"/>
      <c r="BF425" s="126"/>
      <c r="BG425" s="126"/>
      <c r="BH425" s="126"/>
    </row>
    <row r="426" spans="1:60" ht="26.25" thickBot="1">
      <c r="A426" s="145">
        <v>2210</v>
      </c>
      <c r="B426" s="223" t="s">
        <v>102</v>
      </c>
      <c r="C426" s="236">
        <f t="shared" si="16"/>
        <v>1400280.31</v>
      </c>
      <c r="D426" s="236">
        <f t="shared" si="17"/>
        <v>1400280.31</v>
      </c>
      <c r="E426" s="321"/>
      <c r="F426" s="323"/>
      <c r="G426" s="24"/>
      <c r="H426" s="26"/>
      <c r="I426" s="24"/>
      <c r="J426" s="26"/>
      <c r="K426" s="24"/>
      <c r="L426" s="120"/>
      <c r="M426" s="167"/>
      <c r="N426" s="133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  <c r="AQ426" s="126"/>
      <c r="AR426" s="126"/>
      <c r="AS426" s="126"/>
      <c r="AT426" s="126"/>
      <c r="AU426" s="126"/>
      <c r="AV426" s="126"/>
      <c r="AW426" s="126"/>
      <c r="AX426" s="126"/>
      <c r="AY426" s="126"/>
      <c r="AZ426" s="126"/>
      <c r="BA426" s="126"/>
      <c r="BB426" s="126"/>
      <c r="BC426" s="126"/>
      <c r="BD426" s="126"/>
      <c r="BE426" s="126"/>
      <c r="BF426" s="126"/>
      <c r="BG426" s="126"/>
      <c r="BH426" s="126"/>
    </row>
    <row r="427" spans="1:60" ht="26.25" thickBot="1">
      <c r="A427" s="145">
        <v>2220</v>
      </c>
      <c r="B427" s="223" t="s">
        <v>103</v>
      </c>
      <c r="C427" s="236">
        <f t="shared" si="16"/>
        <v>2055241.84</v>
      </c>
      <c r="D427" s="236">
        <f t="shared" si="17"/>
        <v>2055241.84</v>
      </c>
      <c r="E427" s="321"/>
      <c r="F427" s="323"/>
      <c r="G427" s="24"/>
      <c r="H427" s="26"/>
      <c r="I427" s="24"/>
      <c r="J427" s="26"/>
      <c r="K427" s="24"/>
      <c r="L427" s="120"/>
      <c r="M427" s="167"/>
      <c r="N427" s="133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  <c r="AW427" s="126"/>
      <c r="AX427" s="126"/>
      <c r="AY427" s="126"/>
      <c r="AZ427" s="126"/>
      <c r="BA427" s="126"/>
      <c r="BB427" s="126"/>
      <c r="BC427" s="126"/>
      <c r="BD427" s="126"/>
      <c r="BE427" s="126"/>
      <c r="BF427" s="126"/>
      <c r="BG427" s="126"/>
      <c r="BH427" s="126"/>
    </row>
    <row r="428" spans="1:60" ht="15.75" thickBot="1">
      <c r="A428" s="145">
        <v>2230</v>
      </c>
      <c r="B428" s="223" t="s">
        <v>104</v>
      </c>
      <c r="C428" s="236">
        <f t="shared" si="16"/>
        <v>0</v>
      </c>
      <c r="D428" s="236">
        <f t="shared" si="17"/>
        <v>0</v>
      </c>
      <c r="E428" s="321"/>
      <c r="F428" s="323"/>
      <c r="G428" s="24"/>
      <c r="H428" s="26"/>
      <c r="I428" s="24"/>
      <c r="J428" s="26"/>
      <c r="K428" s="24"/>
      <c r="L428" s="120"/>
      <c r="M428" s="167"/>
      <c r="N428" s="133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  <c r="AQ428" s="126"/>
      <c r="AR428" s="126"/>
      <c r="AS428" s="126"/>
      <c r="AT428" s="126"/>
      <c r="AU428" s="126"/>
      <c r="AV428" s="126"/>
      <c r="AW428" s="126"/>
      <c r="AX428" s="126"/>
      <c r="AY428" s="126"/>
      <c r="AZ428" s="126"/>
      <c r="BA428" s="126"/>
      <c r="BB428" s="126"/>
      <c r="BC428" s="126"/>
      <c r="BD428" s="126"/>
      <c r="BE428" s="126"/>
      <c r="BF428" s="126"/>
      <c r="BG428" s="126"/>
      <c r="BH428" s="126"/>
    </row>
    <row r="429" spans="1:60" ht="15.75" thickBot="1">
      <c r="A429" s="145">
        <v>2240</v>
      </c>
      <c r="B429" s="223" t="s">
        <v>105</v>
      </c>
      <c r="C429" s="236">
        <f t="shared" si="16"/>
        <v>2221277.69</v>
      </c>
      <c r="D429" s="236">
        <f t="shared" si="17"/>
        <v>1739354.69</v>
      </c>
      <c r="E429" s="321"/>
      <c r="F429" s="323"/>
      <c r="G429" s="24"/>
      <c r="H429" s="26"/>
      <c r="I429" s="24"/>
      <c r="J429" s="26"/>
      <c r="K429" s="24"/>
      <c r="L429" s="120"/>
      <c r="M429" s="167"/>
      <c r="N429" s="133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6"/>
      <c r="AS429" s="126"/>
      <c r="AT429" s="126"/>
      <c r="AU429" s="126"/>
      <c r="AV429" s="126"/>
      <c r="AW429" s="126"/>
      <c r="AX429" s="126"/>
      <c r="AY429" s="126"/>
      <c r="AZ429" s="126"/>
      <c r="BA429" s="126"/>
      <c r="BB429" s="126"/>
      <c r="BC429" s="126"/>
      <c r="BD429" s="126"/>
      <c r="BE429" s="126"/>
      <c r="BF429" s="126"/>
      <c r="BG429" s="126"/>
      <c r="BH429" s="126"/>
    </row>
    <row r="430" spans="1:60" ht="15.75" thickBot="1">
      <c r="A430" s="145">
        <v>2250</v>
      </c>
      <c r="B430" s="115" t="s">
        <v>106</v>
      </c>
      <c r="C430" s="236">
        <f t="shared" si="16"/>
        <v>28939.59</v>
      </c>
      <c r="D430" s="236">
        <f t="shared" si="17"/>
        <v>28939.59</v>
      </c>
      <c r="E430" s="321"/>
      <c r="F430" s="323"/>
      <c r="G430" s="24"/>
      <c r="H430" s="26"/>
      <c r="I430" s="24"/>
      <c r="J430" s="26"/>
      <c r="K430" s="24"/>
      <c r="L430" s="120"/>
      <c r="M430" s="167"/>
      <c r="N430" s="133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6"/>
      <c r="AS430" s="126"/>
      <c r="AT430" s="126"/>
      <c r="AU430" s="126"/>
      <c r="AV430" s="126"/>
      <c r="AW430" s="126"/>
      <c r="AX430" s="126"/>
      <c r="AY430" s="126"/>
      <c r="AZ430" s="126"/>
      <c r="BA430" s="126"/>
      <c r="BB430" s="126"/>
      <c r="BC430" s="126"/>
      <c r="BD430" s="126"/>
      <c r="BE430" s="126"/>
      <c r="BF430" s="126"/>
      <c r="BG430" s="126"/>
      <c r="BH430" s="126"/>
    </row>
    <row r="431" spans="1:60" ht="26.25" thickBot="1">
      <c r="A431" s="145">
        <v>2260</v>
      </c>
      <c r="B431" s="115" t="s">
        <v>172</v>
      </c>
      <c r="C431" s="236">
        <f t="shared" si="16"/>
        <v>0</v>
      </c>
      <c r="D431" s="236">
        <f t="shared" si="17"/>
        <v>0</v>
      </c>
      <c r="E431" s="321"/>
      <c r="F431" s="323"/>
      <c r="G431" s="24"/>
      <c r="H431" s="26"/>
      <c r="I431" s="24"/>
      <c r="J431" s="26"/>
      <c r="K431" s="24"/>
      <c r="L431" s="120"/>
      <c r="M431" s="167"/>
      <c r="N431" s="133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  <c r="AW431" s="126"/>
      <c r="AX431" s="126"/>
      <c r="AY431" s="126"/>
      <c r="AZ431" s="126"/>
      <c r="BA431" s="126"/>
      <c r="BB431" s="126"/>
      <c r="BC431" s="126"/>
      <c r="BD431" s="126"/>
      <c r="BE431" s="126"/>
      <c r="BF431" s="126"/>
      <c r="BG431" s="126"/>
      <c r="BH431" s="126"/>
    </row>
    <row r="432" spans="1:60" ht="26.25" thickBot="1">
      <c r="A432" s="145">
        <v>2270</v>
      </c>
      <c r="B432" s="115" t="s">
        <v>107</v>
      </c>
      <c r="C432" s="236">
        <f t="shared" si="16"/>
        <v>3573500</v>
      </c>
      <c r="D432" s="236">
        <f t="shared" si="17"/>
        <v>3028968.5300000003</v>
      </c>
      <c r="E432" s="321"/>
      <c r="F432" s="323"/>
      <c r="G432" s="24"/>
      <c r="H432" s="26"/>
      <c r="I432" s="24"/>
      <c r="J432" s="26"/>
      <c r="K432" s="24"/>
      <c r="L432" s="120"/>
      <c r="M432" s="167"/>
      <c r="N432" s="133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  <c r="AQ432" s="126"/>
      <c r="AR432" s="126"/>
      <c r="AS432" s="126"/>
      <c r="AT432" s="126"/>
      <c r="AU432" s="126"/>
      <c r="AV432" s="126"/>
      <c r="AW432" s="126"/>
      <c r="AX432" s="126"/>
      <c r="AY432" s="126"/>
      <c r="AZ432" s="126"/>
      <c r="BA432" s="126"/>
      <c r="BB432" s="126"/>
      <c r="BC432" s="126"/>
      <c r="BD432" s="126"/>
      <c r="BE432" s="126"/>
      <c r="BF432" s="126"/>
      <c r="BG432" s="126"/>
      <c r="BH432" s="126"/>
    </row>
    <row r="433" spans="1:60" ht="15.75" thickBot="1">
      <c r="A433" s="145">
        <v>2271</v>
      </c>
      <c r="B433" s="115" t="s">
        <v>108</v>
      </c>
      <c r="C433" s="236">
        <f t="shared" si="16"/>
        <v>1908200</v>
      </c>
      <c r="D433" s="236">
        <f t="shared" si="17"/>
        <v>1517161.19</v>
      </c>
      <c r="E433" s="321"/>
      <c r="F433" s="323"/>
      <c r="G433" s="24"/>
      <c r="H433" s="26"/>
      <c r="I433" s="24"/>
      <c r="J433" s="26"/>
      <c r="K433" s="24"/>
      <c r="L433" s="120"/>
      <c r="M433" s="167"/>
      <c r="N433" s="133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126"/>
      <c r="AW433" s="126"/>
      <c r="AX433" s="126"/>
      <c r="AY433" s="126"/>
      <c r="AZ433" s="126"/>
      <c r="BA433" s="126"/>
      <c r="BB433" s="126"/>
      <c r="BC433" s="126"/>
      <c r="BD433" s="126"/>
      <c r="BE433" s="126"/>
      <c r="BF433" s="126"/>
      <c r="BG433" s="126"/>
      <c r="BH433" s="126"/>
    </row>
    <row r="434" spans="1:60" ht="26.25" thickBot="1">
      <c r="A434" s="145">
        <v>2272</v>
      </c>
      <c r="B434" s="115" t="s">
        <v>109</v>
      </c>
      <c r="C434" s="236">
        <f t="shared" si="16"/>
        <v>543900</v>
      </c>
      <c r="D434" s="236">
        <f t="shared" si="17"/>
        <v>447025.77</v>
      </c>
      <c r="E434" s="321"/>
      <c r="F434" s="323"/>
      <c r="G434" s="24"/>
      <c r="H434" s="26"/>
      <c r="I434" s="24"/>
      <c r="J434" s="26"/>
      <c r="K434" s="24"/>
      <c r="L434" s="120"/>
      <c r="M434" s="167"/>
      <c r="N434" s="133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  <c r="AQ434" s="126"/>
      <c r="AR434" s="126"/>
      <c r="AS434" s="126"/>
      <c r="AT434" s="126"/>
      <c r="AU434" s="126"/>
      <c r="AV434" s="126"/>
      <c r="AW434" s="126"/>
      <c r="AX434" s="126"/>
      <c r="AY434" s="126"/>
      <c r="AZ434" s="126"/>
      <c r="BA434" s="126"/>
      <c r="BB434" s="126"/>
      <c r="BC434" s="126"/>
      <c r="BD434" s="126"/>
      <c r="BE434" s="126"/>
      <c r="BF434" s="126"/>
      <c r="BG434" s="126"/>
      <c r="BH434" s="126"/>
    </row>
    <row r="435" spans="1:60" ht="15.75" thickBot="1">
      <c r="A435" s="145">
        <v>2273</v>
      </c>
      <c r="B435" s="115" t="s">
        <v>110</v>
      </c>
      <c r="C435" s="236">
        <f t="shared" si="16"/>
        <v>624417</v>
      </c>
      <c r="D435" s="236">
        <f t="shared" si="17"/>
        <v>597257.28</v>
      </c>
      <c r="E435" s="321"/>
      <c r="F435" s="323"/>
      <c r="G435" s="24"/>
      <c r="H435" s="26"/>
      <c r="I435" s="24"/>
      <c r="J435" s="26"/>
      <c r="K435" s="24"/>
      <c r="L435" s="120"/>
      <c r="M435" s="167"/>
      <c r="N435" s="133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  <c r="AQ435" s="126"/>
      <c r="AR435" s="126"/>
      <c r="AS435" s="126"/>
      <c r="AT435" s="126"/>
      <c r="AU435" s="126"/>
      <c r="AV435" s="126"/>
      <c r="AW435" s="126"/>
      <c r="AX435" s="126"/>
      <c r="AY435" s="126"/>
      <c r="AZ435" s="126"/>
      <c r="BA435" s="126"/>
      <c r="BB435" s="126"/>
      <c r="BC435" s="126"/>
      <c r="BD435" s="126"/>
      <c r="BE435" s="126"/>
      <c r="BF435" s="126"/>
      <c r="BG435" s="126"/>
      <c r="BH435" s="126"/>
    </row>
    <row r="436" spans="1:60" ht="15.75" thickBot="1">
      <c r="A436" s="145">
        <v>2274</v>
      </c>
      <c r="B436" s="115" t="s">
        <v>111</v>
      </c>
      <c r="C436" s="236">
        <f t="shared" si="16"/>
        <v>496983</v>
      </c>
      <c r="D436" s="236">
        <f t="shared" si="17"/>
        <v>467524.29</v>
      </c>
      <c r="E436" s="321"/>
      <c r="F436" s="323"/>
      <c r="G436" s="24"/>
      <c r="H436" s="26"/>
      <c r="I436" s="24"/>
      <c r="J436" s="26"/>
      <c r="K436" s="24"/>
      <c r="L436" s="120"/>
      <c r="M436" s="167"/>
      <c r="N436" s="133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126"/>
      <c r="BB436" s="126"/>
      <c r="BC436" s="126"/>
      <c r="BD436" s="126"/>
      <c r="BE436" s="126"/>
      <c r="BF436" s="126"/>
      <c r="BG436" s="126"/>
      <c r="BH436" s="126"/>
    </row>
    <row r="437" spans="1:60" ht="15.75" thickBot="1">
      <c r="A437" s="145">
        <v>2275</v>
      </c>
      <c r="B437" s="115" t="s">
        <v>173</v>
      </c>
      <c r="C437" s="236">
        <f t="shared" si="16"/>
        <v>0</v>
      </c>
      <c r="D437" s="236">
        <f t="shared" si="17"/>
        <v>0</v>
      </c>
      <c r="E437" s="321"/>
      <c r="F437" s="323"/>
      <c r="G437" s="24"/>
      <c r="H437" s="26"/>
      <c r="I437" s="24"/>
      <c r="J437" s="26"/>
      <c r="K437" s="24"/>
      <c r="L437" s="120"/>
      <c r="M437" s="167"/>
      <c r="N437" s="133"/>
      <c r="O437" s="220"/>
      <c r="P437" s="220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  <c r="AW437" s="126"/>
      <c r="AX437" s="126"/>
      <c r="AY437" s="126"/>
      <c r="AZ437" s="126"/>
      <c r="BA437" s="126"/>
      <c r="BB437" s="126"/>
      <c r="BC437" s="126"/>
      <c r="BD437" s="126"/>
      <c r="BE437" s="126"/>
      <c r="BF437" s="126"/>
      <c r="BG437" s="126"/>
      <c r="BH437" s="126"/>
    </row>
    <row r="438" spans="1:60" ht="26.25" thickBot="1">
      <c r="A438" s="145">
        <v>2280</v>
      </c>
      <c r="B438" s="115" t="s">
        <v>174</v>
      </c>
      <c r="C438" s="236">
        <f t="shared" si="16"/>
        <v>0</v>
      </c>
      <c r="D438" s="236">
        <f t="shared" si="17"/>
        <v>0</v>
      </c>
      <c r="E438" s="321"/>
      <c r="F438" s="323"/>
      <c r="G438" s="24"/>
      <c r="H438" s="26"/>
      <c r="I438" s="24"/>
      <c r="J438" s="26"/>
      <c r="K438" s="24"/>
      <c r="L438" s="120"/>
      <c r="M438" s="167"/>
      <c r="N438" s="133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M438" s="126"/>
      <c r="AN438" s="126"/>
      <c r="AO438" s="126"/>
      <c r="AP438" s="126"/>
      <c r="AQ438" s="126"/>
      <c r="AR438" s="126"/>
      <c r="AS438" s="126"/>
      <c r="AT438" s="126"/>
      <c r="AU438" s="126"/>
      <c r="AV438" s="126"/>
      <c r="AW438" s="126"/>
      <c r="AX438" s="126"/>
      <c r="AY438" s="126"/>
      <c r="AZ438" s="126"/>
      <c r="BA438" s="126"/>
      <c r="BB438" s="126"/>
      <c r="BC438" s="126"/>
      <c r="BD438" s="126"/>
      <c r="BE438" s="126"/>
      <c r="BF438" s="126"/>
      <c r="BG438" s="126"/>
      <c r="BH438" s="126"/>
    </row>
    <row r="439" spans="1:60" ht="39" thickBot="1">
      <c r="A439" s="145">
        <v>2281</v>
      </c>
      <c r="B439" s="115" t="s">
        <v>175</v>
      </c>
      <c r="C439" s="236">
        <f t="shared" si="16"/>
        <v>0</v>
      </c>
      <c r="D439" s="236">
        <f t="shared" si="17"/>
        <v>0</v>
      </c>
      <c r="E439" s="321"/>
      <c r="F439" s="323"/>
      <c r="G439" s="24"/>
      <c r="H439" s="26"/>
      <c r="I439" s="24"/>
      <c r="J439" s="26"/>
      <c r="K439" s="24"/>
      <c r="L439" s="120"/>
      <c r="M439" s="167"/>
      <c r="N439" s="133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  <c r="AQ439" s="126"/>
      <c r="AR439" s="126"/>
      <c r="AS439" s="126"/>
      <c r="AT439" s="126"/>
      <c r="AU439" s="126"/>
      <c r="AV439" s="126"/>
      <c r="AW439" s="126"/>
      <c r="AX439" s="126"/>
      <c r="AY439" s="126"/>
      <c r="AZ439" s="126"/>
      <c r="BA439" s="126"/>
      <c r="BB439" s="126"/>
      <c r="BC439" s="126"/>
      <c r="BD439" s="126"/>
      <c r="BE439" s="126"/>
      <c r="BF439" s="126"/>
      <c r="BG439" s="126"/>
      <c r="BH439" s="126"/>
    </row>
    <row r="440" spans="1:60" ht="39" thickBot="1">
      <c r="A440" s="145">
        <v>2282</v>
      </c>
      <c r="B440" s="115" t="s">
        <v>112</v>
      </c>
      <c r="C440" s="236">
        <f t="shared" si="16"/>
        <v>0</v>
      </c>
      <c r="D440" s="236">
        <f t="shared" si="17"/>
        <v>0</v>
      </c>
      <c r="E440" s="321"/>
      <c r="F440" s="323"/>
      <c r="G440" s="24"/>
      <c r="H440" s="26"/>
      <c r="I440" s="24"/>
      <c r="J440" s="26"/>
      <c r="K440" s="24"/>
      <c r="L440" s="120"/>
      <c r="M440" s="167"/>
      <c r="N440" s="133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  <c r="AQ440" s="126"/>
      <c r="AR440" s="126"/>
      <c r="AS440" s="126"/>
      <c r="AT440" s="126"/>
      <c r="AU440" s="126"/>
      <c r="AV440" s="126"/>
      <c r="AW440" s="126"/>
      <c r="AX440" s="126"/>
      <c r="AY440" s="126"/>
      <c r="AZ440" s="126"/>
      <c r="BA440" s="126"/>
      <c r="BB440" s="126"/>
      <c r="BC440" s="126"/>
      <c r="BD440" s="126"/>
      <c r="BE440" s="126"/>
      <c r="BF440" s="126"/>
      <c r="BG440" s="126"/>
      <c r="BH440" s="126"/>
    </row>
    <row r="441" spans="1:60" ht="16.5" thickBot="1">
      <c r="A441" s="145">
        <v>2400</v>
      </c>
      <c r="B441" s="115" t="s">
        <v>176</v>
      </c>
      <c r="C441" s="236">
        <f t="shared" si="16"/>
        <v>0</v>
      </c>
      <c r="D441" s="236">
        <f t="shared" si="17"/>
        <v>0</v>
      </c>
      <c r="E441" s="321"/>
      <c r="F441" s="323"/>
      <c r="G441" s="24"/>
      <c r="H441" s="26"/>
      <c r="I441" s="24"/>
      <c r="J441" s="26"/>
      <c r="K441" s="24"/>
      <c r="L441" s="120"/>
      <c r="M441" s="167"/>
      <c r="N441" s="133"/>
      <c r="O441" s="177"/>
      <c r="P441" s="177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M441" s="126"/>
      <c r="AN441" s="126"/>
      <c r="AO441" s="126"/>
      <c r="AP441" s="126"/>
      <c r="AQ441" s="126"/>
      <c r="AR441" s="126"/>
      <c r="AS441" s="126"/>
      <c r="AT441" s="126"/>
      <c r="AU441" s="126"/>
      <c r="AV441" s="126"/>
      <c r="AW441" s="126"/>
      <c r="AX441" s="126"/>
      <c r="AY441" s="126"/>
      <c r="AZ441" s="126"/>
      <c r="BA441" s="126"/>
      <c r="BB441" s="126"/>
      <c r="BC441" s="126"/>
      <c r="BD441" s="126"/>
      <c r="BE441" s="126"/>
      <c r="BF441" s="126"/>
      <c r="BG441" s="126"/>
      <c r="BH441" s="126"/>
    </row>
    <row r="442" spans="1:60" ht="26.25" thickBot="1">
      <c r="A442" s="145">
        <v>2410</v>
      </c>
      <c r="B442" s="115" t="s">
        <v>177</v>
      </c>
      <c r="C442" s="236">
        <f t="shared" si="16"/>
        <v>0</v>
      </c>
      <c r="D442" s="236">
        <f t="shared" si="17"/>
        <v>0</v>
      </c>
      <c r="E442" s="321"/>
      <c r="F442" s="323"/>
      <c r="G442" s="24"/>
      <c r="H442" s="26"/>
      <c r="I442" s="24"/>
      <c r="J442" s="26"/>
      <c r="K442" s="24"/>
      <c r="L442" s="120"/>
      <c r="M442" s="167"/>
      <c r="N442" s="133"/>
      <c r="O442" s="237"/>
      <c r="P442" s="237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M442" s="126"/>
      <c r="AN442" s="126"/>
      <c r="AO442" s="126"/>
      <c r="AP442" s="126"/>
      <c r="AQ442" s="126"/>
      <c r="AR442" s="126"/>
      <c r="AS442" s="126"/>
      <c r="AT442" s="126"/>
      <c r="AU442" s="126"/>
      <c r="AV442" s="126"/>
      <c r="AW442" s="126"/>
      <c r="AX442" s="126"/>
      <c r="AY442" s="126"/>
      <c r="AZ442" s="126"/>
      <c r="BA442" s="126"/>
      <c r="BB442" s="126"/>
      <c r="BC442" s="126"/>
      <c r="BD442" s="126"/>
      <c r="BE442" s="126"/>
      <c r="BF442" s="126"/>
      <c r="BG442" s="126"/>
      <c r="BH442" s="126"/>
    </row>
    <row r="443" spans="1:60" ht="26.25" thickBot="1">
      <c r="A443" s="145">
        <v>2420</v>
      </c>
      <c r="B443" s="115" t="s">
        <v>178</v>
      </c>
      <c r="C443" s="236">
        <f t="shared" si="16"/>
        <v>0</v>
      </c>
      <c r="D443" s="236">
        <f t="shared" si="17"/>
        <v>0</v>
      </c>
      <c r="E443" s="321"/>
      <c r="F443" s="323"/>
      <c r="G443" s="24"/>
      <c r="H443" s="26"/>
      <c r="I443" s="24"/>
      <c r="J443" s="26"/>
      <c r="K443" s="24"/>
      <c r="L443" s="120"/>
      <c r="M443" s="167"/>
      <c r="N443" s="133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  <c r="AQ443" s="126"/>
      <c r="AR443" s="126"/>
      <c r="AS443" s="126"/>
      <c r="AT443" s="126"/>
      <c r="AU443" s="126"/>
      <c r="AV443" s="126"/>
      <c r="AW443" s="126"/>
      <c r="AX443" s="126"/>
      <c r="AY443" s="126"/>
      <c r="AZ443" s="126"/>
      <c r="BA443" s="126"/>
      <c r="BB443" s="126"/>
      <c r="BC443" s="126"/>
      <c r="BD443" s="126"/>
      <c r="BE443" s="126"/>
      <c r="BF443" s="126"/>
      <c r="BG443" s="126"/>
      <c r="BH443" s="126"/>
    </row>
    <row r="444" spans="1:60" ht="15.75" thickBot="1">
      <c r="A444" s="145">
        <v>2600</v>
      </c>
      <c r="B444" s="115" t="s">
        <v>179</v>
      </c>
      <c r="C444" s="236">
        <f t="shared" si="16"/>
        <v>0</v>
      </c>
      <c r="D444" s="236">
        <f t="shared" si="17"/>
        <v>0</v>
      </c>
      <c r="E444" s="321"/>
      <c r="F444" s="323"/>
      <c r="G444" s="24"/>
      <c r="H444" s="26"/>
      <c r="I444" s="24"/>
      <c r="J444" s="26"/>
      <c r="K444" s="24"/>
      <c r="L444" s="120"/>
      <c r="M444" s="167"/>
      <c r="N444" s="133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126"/>
      <c r="AN444" s="126"/>
      <c r="AO444" s="126"/>
      <c r="AP444" s="126"/>
      <c r="AQ444" s="126"/>
      <c r="AR444" s="126"/>
      <c r="AS444" s="126"/>
      <c r="AT444" s="126"/>
      <c r="AU444" s="126"/>
      <c r="AV444" s="126"/>
      <c r="AW444" s="126"/>
      <c r="AX444" s="126"/>
      <c r="AY444" s="126"/>
      <c r="AZ444" s="126"/>
      <c r="BA444" s="126"/>
      <c r="BB444" s="126"/>
      <c r="BC444" s="126"/>
      <c r="BD444" s="126"/>
      <c r="BE444" s="126"/>
      <c r="BF444" s="126"/>
      <c r="BG444" s="126"/>
      <c r="BH444" s="126"/>
    </row>
    <row r="445" spans="1:60" ht="39" thickBot="1">
      <c r="A445" s="145">
        <v>2610</v>
      </c>
      <c r="B445" s="115" t="s">
        <v>180</v>
      </c>
      <c r="C445" s="236">
        <f t="shared" si="16"/>
        <v>0</v>
      </c>
      <c r="D445" s="236">
        <f t="shared" si="17"/>
        <v>0</v>
      </c>
      <c r="E445" s="321"/>
      <c r="F445" s="323"/>
      <c r="G445" s="24"/>
      <c r="H445" s="26"/>
      <c r="I445" s="24"/>
      <c r="J445" s="26"/>
      <c r="K445" s="24"/>
      <c r="L445" s="120"/>
      <c r="M445" s="167"/>
      <c r="N445" s="133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126"/>
      <c r="AN445" s="126"/>
      <c r="AO445" s="126"/>
      <c r="AP445" s="126"/>
      <c r="AQ445" s="126"/>
      <c r="AR445" s="126"/>
      <c r="AS445" s="126"/>
      <c r="AT445" s="126"/>
      <c r="AU445" s="126"/>
      <c r="AV445" s="126"/>
      <c r="AW445" s="126"/>
      <c r="AX445" s="126"/>
      <c r="AY445" s="126"/>
      <c r="AZ445" s="126"/>
      <c r="BA445" s="126"/>
      <c r="BB445" s="126"/>
      <c r="BC445" s="126"/>
      <c r="BD445" s="126"/>
      <c r="BE445" s="126"/>
      <c r="BF445" s="126"/>
      <c r="BG445" s="126"/>
      <c r="BH445" s="126"/>
    </row>
    <row r="446" spans="1:60" ht="26.25" thickBot="1">
      <c r="A446" s="145">
        <v>2620</v>
      </c>
      <c r="B446" s="115" t="s">
        <v>181</v>
      </c>
      <c r="C446" s="236">
        <f t="shared" si="16"/>
        <v>0</v>
      </c>
      <c r="D446" s="236">
        <f t="shared" si="17"/>
        <v>0</v>
      </c>
      <c r="E446" s="321"/>
      <c r="F446" s="323"/>
      <c r="G446" s="24"/>
      <c r="H446" s="26"/>
      <c r="I446" s="24"/>
      <c r="J446" s="26"/>
      <c r="K446" s="24"/>
      <c r="L446" s="120"/>
      <c r="M446" s="167"/>
      <c r="N446" s="133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  <c r="AQ446" s="126"/>
      <c r="AR446" s="126"/>
      <c r="AS446" s="126"/>
      <c r="AT446" s="126"/>
      <c r="AU446" s="126"/>
      <c r="AV446" s="126"/>
      <c r="AW446" s="126"/>
      <c r="AX446" s="126"/>
      <c r="AY446" s="126"/>
      <c r="AZ446" s="126"/>
      <c r="BA446" s="126"/>
      <c r="BB446" s="126"/>
      <c r="BC446" s="126"/>
      <c r="BD446" s="126"/>
      <c r="BE446" s="126"/>
      <c r="BF446" s="126"/>
      <c r="BG446" s="126"/>
      <c r="BH446" s="126"/>
    </row>
    <row r="447" spans="1:60" ht="26.25" thickBot="1">
      <c r="A447" s="145">
        <v>2630</v>
      </c>
      <c r="B447" s="115" t="s">
        <v>182</v>
      </c>
      <c r="C447" s="236">
        <f t="shared" si="16"/>
        <v>0</v>
      </c>
      <c r="D447" s="236">
        <f t="shared" si="17"/>
        <v>0</v>
      </c>
      <c r="E447" s="321"/>
      <c r="F447" s="323"/>
      <c r="G447" s="24"/>
      <c r="H447" s="26"/>
      <c r="I447" s="24"/>
      <c r="J447" s="26"/>
      <c r="K447" s="24"/>
      <c r="L447" s="120"/>
      <c r="M447" s="167"/>
      <c r="N447" s="133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  <c r="AQ447" s="126"/>
      <c r="AR447" s="126"/>
      <c r="AS447" s="126"/>
      <c r="AT447" s="126"/>
      <c r="AU447" s="126"/>
      <c r="AV447" s="126"/>
      <c r="AW447" s="126"/>
      <c r="AX447" s="126"/>
      <c r="AY447" s="126"/>
      <c r="AZ447" s="126"/>
      <c r="BA447" s="126"/>
      <c r="BB447" s="126"/>
      <c r="BC447" s="126"/>
      <c r="BD447" s="126"/>
      <c r="BE447" s="126"/>
      <c r="BF447" s="126"/>
      <c r="BG447" s="126"/>
      <c r="BH447" s="126"/>
    </row>
    <row r="448" spans="1:60" ht="15.75" thickBot="1">
      <c r="A448" s="145">
        <v>2700</v>
      </c>
      <c r="B448" s="115" t="s">
        <v>113</v>
      </c>
      <c r="C448" s="236">
        <f t="shared" si="16"/>
        <v>0</v>
      </c>
      <c r="D448" s="236">
        <f t="shared" si="17"/>
        <v>0</v>
      </c>
      <c r="E448" s="321"/>
      <c r="F448" s="323"/>
      <c r="G448" s="24"/>
      <c r="H448" s="26"/>
      <c r="I448" s="24"/>
      <c r="J448" s="26"/>
      <c r="K448" s="24"/>
      <c r="L448" s="120"/>
      <c r="M448" s="167"/>
      <c r="N448" s="133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  <c r="AQ448" s="126"/>
      <c r="AR448" s="126"/>
      <c r="AS448" s="126"/>
      <c r="AT448" s="126"/>
      <c r="AU448" s="126"/>
      <c r="AV448" s="126"/>
      <c r="AW448" s="126"/>
      <c r="AX448" s="126"/>
      <c r="AY448" s="126"/>
      <c r="AZ448" s="126"/>
      <c r="BA448" s="126"/>
      <c r="BB448" s="126"/>
      <c r="BC448" s="126"/>
      <c r="BD448" s="126"/>
      <c r="BE448" s="126"/>
      <c r="BF448" s="126"/>
      <c r="BG448" s="126"/>
      <c r="BH448" s="126"/>
    </row>
    <row r="449" spans="1:60" ht="15.75" thickBot="1">
      <c r="A449" s="145">
        <v>2710</v>
      </c>
      <c r="B449" s="115" t="s">
        <v>114</v>
      </c>
      <c r="C449" s="236">
        <f t="shared" si="16"/>
        <v>0</v>
      </c>
      <c r="D449" s="236">
        <f t="shared" si="17"/>
        <v>0</v>
      </c>
      <c r="E449" s="321"/>
      <c r="F449" s="323"/>
      <c r="G449" s="24"/>
      <c r="H449" s="26"/>
      <c r="I449" s="24"/>
      <c r="J449" s="26"/>
      <c r="K449" s="24"/>
      <c r="L449" s="120"/>
      <c r="M449" s="167"/>
      <c r="N449" s="133"/>
      <c r="Q449" s="220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126"/>
      <c r="AW449" s="126"/>
      <c r="AX449" s="126"/>
      <c r="AY449" s="126"/>
      <c r="AZ449" s="126"/>
      <c r="BA449" s="126"/>
      <c r="BB449" s="126"/>
      <c r="BC449" s="126"/>
      <c r="BD449" s="126"/>
      <c r="BE449" s="126"/>
      <c r="BF449" s="126"/>
      <c r="BG449" s="126"/>
      <c r="BH449" s="126"/>
    </row>
    <row r="450" spans="1:60" ht="15.75" thickBot="1">
      <c r="A450" s="145">
        <v>2720</v>
      </c>
      <c r="B450" s="115" t="s">
        <v>183</v>
      </c>
      <c r="C450" s="236">
        <f t="shared" si="16"/>
        <v>0</v>
      </c>
      <c r="D450" s="236">
        <f t="shared" si="17"/>
        <v>0</v>
      </c>
      <c r="E450" s="321"/>
      <c r="F450" s="323"/>
      <c r="G450" s="24"/>
      <c r="H450" s="26"/>
      <c r="I450" s="24"/>
      <c r="J450" s="26"/>
      <c r="K450" s="24"/>
      <c r="L450" s="120"/>
      <c r="M450" s="167"/>
      <c r="N450" s="133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  <c r="AQ450" s="126"/>
      <c r="AR450" s="126"/>
      <c r="AS450" s="126"/>
      <c r="AT450" s="126"/>
      <c r="AU450" s="126"/>
      <c r="AV450" s="126"/>
      <c r="AW450" s="126"/>
      <c r="AX450" s="126"/>
      <c r="AY450" s="126"/>
      <c r="AZ450" s="126"/>
      <c r="BA450" s="126"/>
      <c r="BB450" s="126"/>
      <c r="BC450" s="126"/>
      <c r="BD450" s="126"/>
      <c r="BE450" s="126"/>
      <c r="BF450" s="126"/>
      <c r="BG450" s="126"/>
      <c r="BH450" s="126"/>
    </row>
    <row r="451" spans="1:60" ht="15.75" thickBot="1">
      <c r="A451" s="145">
        <v>2730</v>
      </c>
      <c r="B451" s="115" t="s">
        <v>184</v>
      </c>
      <c r="C451" s="236">
        <f t="shared" si="16"/>
        <v>0</v>
      </c>
      <c r="D451" s="236">
        <f t="shared" si="17"/>
        <v>0</v>
      </c>
      <c r="E451" s="321"/>
      <c r="F451" s="323"/>
      <c r="G451" s="24"/>
      <c r="H451" s="26"/>
      <c r="I451" s="24"/>
      <c r="J451" s="26"/>
      <c r="K451" s="24"/>
      <c r="L451" s="120"/>
      <c r="M451" s="167"/>
      <c r="N451" s="133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126"/>
      <c r="AN451" s="126"/>
      <c r="AO451" s="126"/>
      <c r="AP451" s="126"/>
      <c r="AQ451" s="126"/>
      <c r="AR451" s="126"/>
      <c r="AS451" s="126"/>
      <c r="AT451" s="126"/>
      <c r="AU451" s="126"/>
      <c r="AV451" s="126"/>
      <c r="AW451" s="126"/>
      <c r="AX451" s="126"/>
      <c r="AY451" s="126"/>
      <c r="AZ451" s="126"/>
      <c r="BA451" s="126"/>
      <c r="BB451" s="126"/>
      <c r="BC451" s="126"/>
      <c r="BD451" s="126"/>
      <c r="BE451" s="126"/>
      <c r="BF451" s="126"/>
      <c r="BG451" s="126"/>
      <c r="BH451" s="126"/>
    </row>
    <row r="452" spans="1:60" ht="15.75" thickBot="1">
      <c r="A452" s="145">
        <v>2800</v>
      </c>
      <c r="B452" s="115" t="s">
        <v>185</v>
      </c>
      <c r="C452" s="236">
        <f t="shared" si="16"/>
        <v>2077.54</v>
      </c>
      <c r="D452" s="236">
        <f t="shared" si="17"/>
        <v>2077.54</v>
      </c>
      <c r="E452" s="321"/>
      <c r="F452" s="323"/>
      <c r="G452" s="24"/>
      <c r="H452" s="26"/>
      <c r="I452" s="24"/>
      <c r="J452" s="26"/>
      <c r="K452" s="24"/>
      <c r="L452" s="120"/>
      <c r="M452" s="167"/>
      <c r="N452" s="133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  <c r="AQ452" s="126"/>
      <c r="AR452" s="126"/>
      <c r="AS452" s="126"/>
      <c r="AT452" s="126"/>
      <c r="AU452" s="126"/>
      <c r="AV452" s="126"/>
      <c r="AW452" s="126"/>
      <c r="AX452" s="126"/>
      <c r="AY452" s="126"/>
      <c r="AZ452" s="126"/>
      <c r="BA452" s="126"/>
      <c r="BB452" s="126"/>
      <c r="BC452" s="126"/>
      <c r="BD452" s="126"/>
      <c r="BE452" s="126"/>
      <c r="BF452" s="126"/>
      <c r="BG452" s="126"/>
      <c r="BH452" s="126"/>
    </row>
    <row r="453" spans="1:60" ht="16.5" thickBot="1">
      <c r="A453" s="145">
        <v>9000</v>
      </c>
      <c r="B453" s="223" t="s">
        <v>186</v>
      </c>
      <c r="C453" s="236">
        <f t="shared" si="16"/>
        <v>0</v>
      </c>
      <c r="D453" s="236">
        <f t="shared" si="17"/>
        <v>0</v>
      </c>
      <c r="E453" s="321"/>
      <c r="F453" s="323"/>
      <c r="G453" s="24"/>
      <c r="H453" s="26"/>
      <c r="I453" s="24"/>
      <c r="J453" s="26"/>
      <c r="K453" s="24"/>
      <c r="L453" s="120"/>
      <c r="M453" s="167"/>
      <c r="N453" s="133"/>
      <c r="Q453" s="177"/>
      <c r="R453" s="177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  <c r="AQ453" s="126"/>
      <c r="AR453" s="126"/>
      <c r="AS453" s="126"/>
      <c r="AT453" s="126"/>
      <c r="AU453" s="126"/>
      <c r="AV453" s="126"/>
      <c r="AW453" s="126"/>
      <c r="AX453" s="126"/>
      <c r="AY453" s="126"/>
      <c r="AZ453" s="126"/>
      <c r="BA453" s="126"/>
      <c r="BB453" s="126"/>
      <c r="BC453" s="126"/>
      <c r="BD453" s="126"/>
      <c r="BE453" s="126"/>
      <c r="BF453" s="126"/>
      <c r="BG453" s="126"/>
      <c r="BH453" s="126"/>
    </row>
    <row r="454" spans="1:60" ht="15.75" thickBot="1">
      <c r="A454" s="145">
        <v>3000</v>
      </c>
      <c r="B454" s="115" t="s">
        <v>187</v>
      </c>
      <c r="C454" s="236">
        <f t="shared" si="16"/>
        <v>0</v>
      </c>
      <c r="D454" s="236">
        <f t="shared" si="17"/>
        <v>0</v>
      </c>
      <c r="E454" s="321"/>
      <c r="F454" s="323"/>
      <c r="G454" s="24"/>
      <c r="H454" s="26"/>
      <c r="I454" s="24"/>
      <c r="J454" s="26"/>
      <c r="K454" s="24"/>
      <c r="L454" s="120"/>
      <c r="M454" s="167"/>
      <c r="N454" s="133"/>
      <c r="Q454" s="237"/>
      <c r="R454" s="237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  <c r="AQ454" s="126"/>
      <c r="AR454" s="126"/>
      <c r="AS454" s="126"/>
      <c r="AT454" s="126"/>
      <c r="AU454" s="126"/>
      <c r="AV454" s="126"/>
      <c r="AW454" s="126"/>
      <c r="AX454" s="126"/>
      <c r="AY454" s="126"/>
      <c r="AZ454" s="126"/>
      <c r="BA454" s="126"/>
      <c r="BB454" s="126"/>
      <c r="BC454" s="126"/>
      <c r="BD454" s="126"/>
      <c r="BE454" s="126"/>
      <c r="BF454" s="126"/>
      <c r="BG454" s="126"/>
      <c r="BH454" s="126"/>
    </row>
    <row r="455" spans="1:60" ht="15.75" thickBot="1">
      <c r="A455" s="145">
        <v>3100</v>
      </c>
      <c r="B455" s="115" t="s">
        <v>188</v>
      </c>
      <c r="C455" s="236">
        <f t="shared" si="16"/>
        <v>0</v>
      </c>
      <c r="D455" s="236">
        <f t="shared" si="17"/>
        <v>0</v>
      </c>
      <c r="E455" s="321"/>
      <c r="F455" s="323"/>
      <c r="G455" s="24"/>
      <c r="H455" s="26"/>
      <c r="I455" s="24"/>
      <c r="J455" s="26"/>
      <c r="K455" s="24"/>
      <c r="L455" s="120"/>
      <c r="M455" s="167"/>
      <c r="N455" s="133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126"/>
      <c r="AW455" s="126"/>
      <c r="AX455" s="126"/>
      <c r="AY455" s="126"/>
      <c r="AZ455" s="126"/>
      <c r="BA455" s="126"/>
      <c r="BB455" s="126"/>
      <c r="BC455" s="126"/>
      <c r="BD455" s="126"/>
      <c r="BE455" s="126"/>
      <c r="BF455" s="126"/>
      <c r="BG455" s="126"/>
      <c r="BH455" s="126"/>
    </row>
    <row r="456" spans="1:60" ht="26.25" thickBot="1">
      <c r="A456" s="145">
        <v>3110</v>
      </c>
      <c r="B456" s="115" t="s">
        <v>116</v>
      </c>
      <c r="C456" s="236">
        <f t="shared" si="16"/>
        <v>0</v>
      </c>
      <c r="D456" s="236">
        <f t="shared" si="17"/>
        <v>0</v>
      </c>
      <c r="E456" s="321"/>
      <c r="F456" s="323"/>
      <c r="G456" s="24"/>
      <c r="H456" s="26"/>
      <c r="I456" s="24"/>
      <c r="J456" s="26"/>
      <c r="K456" s="24"/>
      <c r="L456" s="120"/>
      <c r="M456" s="167"/>
      <c r="N456" s="133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  <c r="AQ456" s="126"/>
      <c r="AR456" s="126"/>
      <c r="AS456" s="126"/>
      <c r="AT456" s="126"/>
      <c r="AU456" s="126"/>
      <c r="AV456" s="126"/>
      <c r="AW456" s="126"/>
      <c r="AX456" s="126"/>
      <c r="AY456" s="126"/>
      <c r="AZ456" s="126"/>
      <c r="BA456" s="126"/>
      <c r="BB456" s="126"/>
      <c r="BC456" s="126"/>
      <c r="BD456" s="126"/>
      <c r="BE456" s="126"/>
      <c r="BF456" s="126"/>
      <c r="BG456" s="126"/>
      <c r="BH456" s="126"/>
    </row>
    <row r="457" spans="1:60" ht="15.75" thickBot="1">
      <c r="A457" s="145">
        <v>3120</v>
      </c>
      <c r="B457" s="115" t="s">
        <v>189</v>
      </c>
      <c r="C457" s="236">
        <f t="shared" si="16"/>
        <v>0</v>
      </c>
      <c r="D457" s="236">
        <f t="shared" si="17"/>
        <v>0</v>
      </c>
      <c r="E457" s="321"/>
      <c r="F457" s="323"/>
      <c r="G457" s="24"/>
      <c r="H457" s="26"/>
      <c r="I457" s="24"/>
      <c r="J457" s="26"/>
      <c r="K457" s="24"/>
      <c r="L457" s="120"/>
      <c r="M457" s="167"/>
      <c r="N457" s="133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  <c r="AQ457" s="126"/>
      <c r="AR457" s="126"/>
      <c r="AS457" s="126"/>
      <c r="AT457" s="126"/>
      <c r="AU457" s="126"/>
      <c r="AV457" s="126"/>
      <c r="AW457" s="126"/>
      <c r="AX457" s="126"/>
      <c r="AY457" s="126"/>
      <c r="AZ457" s="126"/>
      <c r="BA457" s="126"/>
      <c r="BB457" s="126"/>
      <c r="BC457" s="126"/>
      <c r="BD457" s="126"/>
      <c r="BE457" s="126"/>
      <c r="BF457" s="126"/>
      <c r="BG457" s="126"/>
      <c r="BH457" s="126"/>
    </row>
    <row r="458" spans="1:60" ht="26.25" thickBot="1">
      <c r="A458" s="145">
        <v>3121</v>
      </c>
      <c r="B458" s="115" t="s">
        <v>190</v>
      </c>
      <c r="C458" s="236">
        <f t="shared" si="16"/>
        <v>0</v>
      </c>
      <c r="D458" s="236">
        <f t="shared" si="17"/>
        <v>0</v>
      </c>
      <c r="E458" s="321"/>
      <c r="F458" s="323"/>
      <c r="G458" s="24"/>
      <c r="H458" s="26"/>
      <c r="I458" s="24"/>
      <c r="J458" s="26"/>
      <c r="K458" s="24"/>
      <c r="L458" s="120"/>
      <c r="M458" s="167"/>
      <c r="N458" s="133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126"/>
      <c r="BA458" s="126"/>
      <c r="BB458" s="126"/>
      <c r="BC458" s="126"/>
      <c r="BD458" s="126"/>
      <c r="BE458" s="126"/>
      <c r="BF458" s="126"/>
      <c r="BG458" s="126"/>
      <c r="BH458" s="126"/>
    </row>
    <row r="459" spans="1:60" ht="26.25" thickBot="1">
      <c r="A459" s="145">
        <v>3122</v>
      </c>
      <c r="B459" s="115" t="s">
        <v>191</v>
      </c>
      <c r="C459" s="236">
        <f t="shared" si="16"/>
        <v>0</v>
      </c>
      <c r="D459" s="236">
        <f t="shared" si="17"/>
        <v>0</v>
      </c>
      <c r="E459" s="321"/>
      <c r="F459" s="323"/>
      <c r="G459" s="24"/>
      <c r="H459" s="26"/>
      <c r="I459" s="24"/>
      <c r="J459" s="26"/>
      <c r="K459" s="24"/>
      <c r="L459" s="120"/>
      <c r="M459" s="167"/>
      <c r="N459" s="133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126"/>
      <c r="BB459" s="126"/>
      <c r="BC459" s="126"/>
      <c r="BD459" s="126"/>
      <c r="BE459" s="126"/>
      <c r="BF459" s="126"/>
      <c r="BG459" s="126"/>
      <c r="BH459" s="126"/>
    </row>
    <row r="460" spans="1:60" ht="15.75" thickBot="1">
      <c r="A460" s="145">
        <v>3130</v>
      </c>
      <c r="B460" s="115" t="s">
        <v>117</v>
      </c>
      <c r="C460" s="236">
        <f t="shared" si="16"/>
        <v>0</v>
      </c>
      <c r="D460" s="236">
        <f t="shared" si="17"/>
        <v>0</v>
      </c>
      <c r="E460" s="321"/>
      <c r="F460" s="323"/>
      <c r="G460" s="24"/>
      <c r="H460" s="26"/>
      <c r="I460" s="24"/>
      <c r="J460" s="26"/>
      <c r="K460" s="24"/>
      <c r="L460" s="120"/>
      <c r="M460" s="167"/>
      <c r="N460" s="133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  <c r="AQ460" s="126"/>
      <c r="AR460" s="126"/>
      <c r="AS460" s="126"/>
      <c r="AT460" s="126"/>
      <c r="AU460" s="126"/>
      <c r="AV460" s="126"/>
      <c r="AW460" s="126"/>
      <c r="AX460" s="126"/>
      <c r="AY460" s="126"/>
      <c r="AZ460" s="126"/>
      <c r="BA460" s="126"/>
      <c r="BB460" s="126"/>
      <c r="BC460" s="126"/>
      <c r="BD460" s="126"/>
      <c r="BE460" s="126"/>
      <c r="BF460" s="126"/>
      <c r="BG460" s="126"/>
      <c r="BH460" s="126"/>
    </row>
    <row r="461" spans="1:60" ht="26.25" thickBot="1">
      <c r="A461" s="145">
        <v>3131</v>
      </c>
      <c r="B461" s="115" t="s">
        <v>192</v>
      </c>
      <c r="C461" s="236">
        <f t="shared" si="16"/>
        <v>0</v>
      </c>
      <c r="D461" s="236">
        <f t="shared" si="17"/>
        <v>0</v>
      </c>
      <c r="E461" s="321"/>
      <c r="F461" s="323"/>
      <c r="G461" s="24"/>
      <c r="H461" s="26"/>
      <c r="I461" s="24"/>
      <c r="J461" s="26"/>
      <c r="K461" s="24"/>
      <c r="L461" s="120"/>
      <c r="M461" s="167"/>
      <c r="N461" s="133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126"/>
      <c r="AW461" s="126"/>
      <c r="AX461" s="126"/>
      <c r="AY461" s="126"/>
      <c r="AZ461" s="126"/>
      <c r="BA461" s="126"/>
      <c r="BB461" s="126"/>
      <c r="BC461" s="126"/>
      <c r="BD461" s="126"/>
      <c r="BE461" s="126"/>
      <c r="BF461" s="126"/>
      <c r="BG461" s="126"/>
      <c r="BH461" s="126"/>
    </row>
    <row r="462" spans="1:60" ht="15.75" thickBot="1">
      <c r="A462" s="145">
        <v>3132</v>
      </c>
      <c r="B462" s="115" t="s">
        <v>118</v>
      </c>
      <c r="C462" s="236">
        <f t="shared" si="16"/>
        <v>0</v>
      </c>
      <c r="D462" s="236">
        <f t="shared" si="17"/>
        <v>0</v>
      </c>
      <c r="E462" s="321"/>
      <c r="F462" s="323"/>
      <c r="G462" s="24"/>
      <c r="H462" s="26"/>
      <c r="I462" s="24"/>
      <c r="J462" s="26"/>
      <c r="K462" s="24"/>
      <c r="L462" s="120"/>
      <c r="M462" s="167"/>
      <c r="N462" s="133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126"/>
      <c r="AN462" s="126"/>
      <c r="AO462" s="126"/>
      <c r="AP462" s="126"/>
      <c r="AQ462" s="126"/>
      <c r="AR462" s="126"/>
      <c r="AS462" s="126"/>
      <c r="AT462" s="126"/>
      <c r="AU462" s="126"/>
      <c r="AV462" s="126"/>
      <c r="AW462" s="126"/>
      <c r="AX462" s="126"/>
      <c r="AY462" s="126"/>
      <c r="AZ462" s="126"/>
      <c r="BA462" s="126"/>
      <c r="BB462" s="126"/>
      <c r="BC462" s="126"/>
      <c r="BD462" s="126"/>
      <c r="BE462" s="126"/>
      <c r="BF462" s="126"/>
      <c r="BG462" s="126"/>
      <c r="BH462" s="126"/>
    </row>
    <row r="463" spans="1:60" ht="15.75" thickBot="1">
      <c r="A463" s="145">
        <v>3140</v>
      </c>
      <c r="B463" s="115" t="s">
        <v>193</v>
      </c>
      <c r="C463" s="236">
        <f t="shared" si="16"/>
        <v>0</v>
      </c>
      <c r="D463" s="236">
        <f t="shared" si="17"/>
        <v>0</v>
      </c>
      <c r="E463" s="321"/>
      <c r="F463" s="323"/>
      <c r="G463" s="24"/>
      <c r="H463" s="26"/>
      <c r="I463" s="24"/>
      <c r="J463" s="26"/>
      <c r="K463" s="24"/>
      <c r="L463" s="120"/>
      <c r="M463" s="167"/>
      <c r="N463" s="133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6"/>
      <c r="AO463" s="126"/>
      <c r="AP463" s="126"/>
      <c r="AQ463" s="126"/>
      <c r="AR463" s="126"/>
      <c r="AS463" s="126"/>
      <c r="AT463" s="126"/>
      <c r="AU463" s="126"/>
      <c r="AV463" s="126"/>
      <c r="AW463" s="126"/>
      <c r="AX463" s="126"/>
      <c r="AY463" s="126"/>
      <c r="AZ463" s="126"/>
      <c r="BA463" s="126"/>
      <c r="BB463" s="126"/>
      <c r="BC463" s="126"/>
      <c r="BD463" s="126"/>
      <c r="BE463" s="126"/>
      <c r="BF463" s="126"/>
      <c r="BG463" s="126"/>
      <c r="BH463" s="126"/>
    </row>
    <row r="464" spans="1:60" ht="26.25" thickBot="1">
      <c r="A464" s="145">
        <v>3141</v>
      </c>
      <c r="B464" s="115" t="s">
        <v>194</v>
      </c>
      <c r="C464" s="236">
        <f t="shared" si="16"/>
        <v>0</v>
      </c>
      <c r="D464" s="236">
        <f t="shared" si="17"/>
        <v>0</v>
      </c>
      <c r="E464" s="321"/>
      <c r="F464" s="323"/>
      <c r="G464" s="24"/>
      <c r="H464" s="26"/>
      <c r="I464" s="24"/>
      <c r="J464" s="26"/>
      <c r="K464" s="24"/>
      <c r="L464" s="120"/>
      <c r="M464" s="167"/>
      <c r="N464" s="133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  <c r="AM464" s="126"/>
      <c r="AN464" s="126"/>
      <c r="AO464" s="126"/>
      <c r="AP464" s="126"/>
      <c r="AQ464" s="126"/>
      <c r="AR464" s="126"/>
      <c r="AS464" s="126"/>
      <c r="AT464" s="126"/>
      <c r="AU464" s="126"/>
      <c r="AV464" s="126"/>
      <c r="AW464" s="126"/>
      <c r="AX464" s="126"/>
      <c r="AY464" s="126"/>
      <c r="AZ464" s="126"/>
      <c r="BA464" s="126"/>
      <c r="BB464" s="126"/>
      <c r="BC464" s="126"/>
      <c r="BD464" s="126"/>
      <c r="BE464" s="126"/>
      <c r="BF464" s="126"/>
      <c r="BG464" s="126"/>
      <c r="BH464" s="126"/>
    </row>
    <row r="465" spans="1:60" ht="26.25" thickBot="1">
      <c r="A465" s="145">
        <v>3142</v>
      </c>
      <c r="B465" s="115" t="s">
        <v>195</v>
      </c>
      <c r="C465" s="236">
        <f t="shared" si="16"/>
        <v>0</v>
      </c>
      <c r="D465" s="236">
        <f t="shared" si="17"/>
        <v>0</v>
      </c>
      <c r="E465" s="321"/>
      <c r="F465" s="323"/>
      <c r="G465" s="24"/>
      <c r="H465" s="26"/>
      <c r="I465" s="24"/>
      <c r="J465" s="26"/>
      <c r="K465" s="24"/>
      <c r="L465" s="120"/>
      <c r="M465" s="167"/>
      <c r="N465" s="133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126"/>
      <c r="AN465" s="126"/>
      <c r="AO465" s="126"/>
      <c r="AP465" s="126"/>
      <c r="AQ465" s="126"/>
      <c r="AR465" s="126"/>
      <c r="AS465" s="126"/>
      <c r="AT465" s="126"/>
      <c r="AU465" s="126"/>
      <c r="AV465" s="126"/>
      <c r="AW465" s="126"/>
      <c r="AX465" s="126"/>
      <c r="AY465" s="126"/>
      <c r="AZ465" s="126"/>
      <c r="BA465" s="126"/>
      <c r="BB465" s="126"/>
      <c r="BC465" s="126"/>
      <c r="BD465" s="126"/>
      <c r="BE465" s="126"/>
      <c r="BF465" s="126"/>
      <c r="BG465" s="126"/>
      <c r="BH465" s="126"/>
    </row>
    <row r="466" spans="1:60" ht="26.25" thickBot="1">
      <c r="A466" s="145">
        <v>3143</v>
      </c>
      <c r="B466" s="115" t="s">
        <v>196</v>
      </c>
      <c r="C466" s="236">
        <f t="shared" si="16"/>
        <v>0</v>
      </c>
      <c r="D466" s="236">
        <f t="shared" si="17"/>
        <v>0</v>
      </c>
      <c r="E466" s="321"/>
      <c r="F466" s="323"/>
      <c r="G466" s="24"/>
      <c r="H466" s="26"/>
      <c r="I466" s="24"/>
      <c r="J466" s="26"/>
      <c r="K466" s="24"/>
      <c r="L466" s="120"/>
      <c r="M466" s="167"/>
      <c r="N466" s="133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  <c r="AW466" s="126"/>
      <c r="AX466" s="126"/>
      <c r="AY466" s="126"/>
      <c r="AZ466" s="126"/>
      <c r="BA466" s="126"/>
      <c r="BB466" s="126"/>
      <c r="BC466" s="126"/>
      <c r="BD466" s="126"/>
      <c r="BE466" s="126"/>
      <c r="BF466" s="126"/>
      <c r="BG466" s="126"/>
      <c r="BH466" s="126"/>
    </row>
    <row r="467" spans="1:60" ht="15.75" thickBot="1">
      <c r="A467" s="145">
        <v>3150</v>
      </c>
      <c r="B467" s="115" t="s">
        <v>197</v>
      </c>
      <c r="C467" s="236">
        <f t="shared" si="16"/>
        <v>0</v>
      </c>
      <c r="D467" s="236">
        <f t="shared" si="17"/>
        <v>0</v>
      </c>
      <c r="E467" s="321"/>
      <c r="F467" s="323"/>
      <c r="G467" s="24"/>
      <c r="H467" s="26"/>
      <c r="I467" s="24"/>
      <c r="J467" s="26"/>
      <c r="K467" s="24"/>
      <c r="L467" s="120"/>
      <c r="M467" s="167"/>
      <c r="N467" s="133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6"/>
      <c r="AR467" s="126"/>
      <c r="AS467" s="126"/>
      <c r="AT467" s="126"/>
      <c r="AU467" s="126"/>
      <c r="AV467" s="126"/>
      <c r="AW467" s="126"/>
      <c r="AX467" s="126"/>
      <c r="AY467" s="126"/>
      <c r="AZ467" s="126"/>
      <c r="BA467" s="126"/>
      <c r="BB467" s="126"/>
      <c r="BC467" s="126"/>
      <c r="BD467" s="126"/>
      <c r="BE467" s="126"/>
      <c r="BF467" s="126"/>
      <c r="BG467" s="126"/>
      <c r="BH467" s="126"/>
    </row>
    <row r="468" spans="1:60" ht="26.25" thickBot="1">
      <c r="A468" s="145">
        <v>3160</v>
      </c>
      <c r="B468" s="115" t="s">
        <v>198</v>
      </c>
      <c r="C468" s="236">
        <f t="shared" si="16"/>
        <v>0</v>
      </c>
      <c r="D468" s="236">
        <f t="shared" si="17"/>
        <v>0</v>
      </c>
      <c r="E468" s="321"/>
      <c r="F468" s="323"/>
      <c r="G468" s="24"/>
      <c r="H468" s="26"/>
      <c r="I468" s="24"/>
      <c r="J468" s="26"/>
      <c r="K468" s="24"/>
      <c r="L468" s="120"/>
      <c r="M468" s="167"/>
      <c r="N468" s="133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6"/>
      <c r="AQ468" s="126"/>
      <c r="AR468" s="126"/>
      <c r="AS468" s="126"/>
      <c r="AT468" s="126"/>
      <c r="AU468" s="126"/>
      <c r="AV468" s="126"/>
      <c r="AW468" s="126"/>
      <c r="AX468" s="126"/>
      <c r="AY468" s="126"/>
      <c r="AZ468" s="126"/>
      <c r="BA468" s="126"/>
      <c r="BB468" s="126"/>
      <c r="BC468" s="126"/>
      <c r="BD468" s="126"/>
      <c r="BE468" s="126"/>
      <c r="BF468" s="126"/>
      <c r="BG468" s="126"/>
      <c r="BH468" s="126"/>
    </row>
    <row r="469" spans="1:60" ht="15.75" thickBot="1">
      <c r="A469" s="145">
        <v>3200</v>
      </c>
      <c r="B469" s="115" t="s">
        <v>199</v>
      </c>
      <c r="C469" s="236">
        <f t="shared" si="16"/>
        <v>0</v>
      </c>
      <c r="D469" s="236">
        <f t="shared" si="17"/>
        <v>0</v>
      </c>
      <c r="E469" s="321"/>
      <c r="F469" s="323"/>
      <c r="G469" s="24"/>
      <c r="H469" s="26"/>
      <c r="I469" s="24"/>
      <c r="J469" s="26"/>
      <c r="K469" s="24"/>
      <c r="L469" s="120"/>
      <c r="M469" s="167"/>
      <c r="N469" s="133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  <c r="AQ469" s="126"/>
      <c r="AR469" s="126"/>
      <c r="AS469" s="126"/>
      <c r="AT469" s="126"/>
      <c r="AU469" s="126"/>
      <c r="AV469" s="126"/>
      <c r="AW469" s="126"/>
      <c r="AX469" s="126"/>
      <c r="AY469" s="126"/>
      <c r="AZ469" s="126"/>
      <c r="BA469" s="126"/>
      <c r="BB469" s="126"/>
      <c r="BC469" s="126"/>
      <c r="BD469" s="126"/>
      <c r="BE469" s="126"/>
      <c r="BF469" s="126"/>
      <c r="BG469" s="126"/>
      <c r="BH469" s="126"/>
    </row>
    <row r="470" spans="1:60" ht="26.25" thickBot="1">
      <c r="A470" s="145">
        <v>3210</v>
      </c>
      <c r="B470" s="115" t="s">
        <v>200</v>
      </c>
      <c r="C470" s="236">
        <f t="shared" si="16"/>
        <v>0</v>
      </c>
      <c r="D470" s="236">
        <f t="shared" si="17"/>
        <v>0</v>
      </c>
      <c r="E470" s="321"/>
      <c r="F470" s="323"/>
      <c r="G470" s="24"/>
      <c r="H470" s="26"/>
      <c r="I470" s="24"/>
      <c r="J470" s="26"/>
      <c r="K470" s="24"/>
      <c r="L470" s="120"/>
      <c r="M470" s="167"/>
      <c r="N470" s="133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  <c r="AQ470" s="126"/>
      <c r="AR470" s="126"/>
      <c r="AS470" s="126"/>
      <c r="AT470" s="126"/>
      <c r="AU470" s="126"/>
      <c r="AV470" s="126"/>
      <c r="AW470" s="126"/>
      <c r="AX470" s="126"/>
      <c r="AY470" s="126"/>
      <c r="AZ470" s="126"/>
      <c r="BA470" s="126"/>
      <c r="BB470" s="126"/>
      <c r="BC470" s="126"/>
      <c r="BD470" s="126"/>
      <c r="BE470" s="126"/>
      <c r="BF470" s="126"/>
      <c r="BG470" s="126"/>
      <c r="BH470" s="126"/>
    </row>
    <row r="471" spans="1:60" ht="26.25" thickBot="1">
      <c r="A471" s="145">
        <v>3220</v>
      </c>
      <c r="B471" s="115" t="s">
        <v>201</v>
      </c>
      <c r="C471" s="236">
        <f t="shared" si="16"/>
        <v>0</v>
      </c>
      <c r="D471" s="236">
        <f t="shared" si="17"/>
        <v>0</v>
      </c>
      <c r="E471" s="321"/>
      <c r="F471" s="323"/>
      <c r="G471" s="24"/>
      <c r="H471" s="26"/>
      <c r="I471" s="24"/>
      <c r="J471" s="26"/>
      <c r="K471" s="24"/>
      <c r="L471" s="120"/>
      <c r="M471" s="167"/>
      <c r="N471" s="133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  <c r="AQ471" s="126"/>
      <c r="AR471" s="126"/>
      <c r="AS471" s="126"/>
      <c r="AT471" s="126"/>
      <c r="AU471" s="126"/>
      <c r="AV471" s="126"/>
      <c r="AW471" s="126"/>
      <c r="AX471" s="126"/>
      <c r="AY471" s="126"/>
      <c r="AZ471" s="126"/>
      <c r="BA471" s="126"/>
      <c r="BB471" s="126"/>
      <c r="BC471" s="126"/>
      <c r="BD471" s="126"/>
      <c r="BE471" s="126"/>
      <c r="BF471" s="126"/>
      <c r="BG471" s="126"/>
      <c r="BH471" s="126"/>
    </row>
    <row r="472" spans="1:60" ht="39" thickBot="1">
      <c r="A472" s="145">
        <v>3230</v>
      </c>
      <c r="B472" s="115" t="s">
        <v>202</v>
      </c>
      <c r="C472" s="236">
        <f t="shared" si="16"/>
        <v>0</v>
      </c>
      <c r="D472" s="236">
        <f t="shared" si="17"/>
        <v>0</v>
      </c>
      <c r="E472" s="321"/>
      <c r="F472" s="323"/>
      <c r="G472" s="24"/>
      <c r="H472" s="26"/>
      <c r="I472" s="24"/>
      <c r="J472" s="26"/>
      <c r="K472" s="24"/>
      <c r="L472" s="120"/>
      <c r="M472" s="167"/>
      <c r="N472" s="133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126"/>
      <c r="AN472" s="126"/>
      <c r="AO472" s="126"/>
      <c r="AP472" s="126"/>
      <c r="AQ472" s="126"/>
      <c r="AR472" s="126"/>
      <c r="AS472" s="126"/>
      <c r="AT472" s="126"/>
      <c r="AU472" s="126"/>
      <c r="AV472" s="126"/>
      <c r="AW472" s="126"/>
      <c r="AX472" s="126"/>
      <c r="AY472" s="126"/>
      <c r="AZ472" s="126"/>
      <c r="BA472" s="126"/>
      <c r="BB472" s="126"/>
      <c r="BC472" s="126"/>
      <c r="BD472" s="126"/>
      <c r="BE472" s="126"/>
      <c r="BF472" s="126"/>
      <c r="BG472" s="126"/>
      <c r="BH472" s="126"/>
    </row>
    <row r="473" spans="1:60" ht="15.75" thickBot="1">
      <c r="A473" s="145">
        <v>3240</v>
      </c>
      <c r="B473" s="115" t="s">
        <v>203</v>
      </c>
      <c r="C473" s="236">
        <f t="shared" si="16"/>
        <v>0</v>
      </c>
      <c r="D473" s="236">
        <f t="shared" si="17"/>
        <v>0</v>
      </c>
      <c r="E473" s="321"/>
      <c r="F473" s="323"/>
      <c r="G473" s="24"/>
      <c r="H473" s="26"/>
      <c r="I473" s="24"/>
      <c r="J473" s="26"/>
      <c r="K473" s="24"/>
      <c r="L473" s="120"/>
      <c r="M473" s="167"/>
      <c r="N473" s="133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  <c r="AQ473" s="126"/>
      <c r="AR473" s="126"/>
      <c r="AS473" s="126"/>
      <c r="AT473" s="126"/>
      <c r="AU473" s="126"/>
      <c r="AV473" s="126"/>
      <c r="AW473" s="126"/>
      <c r="AX473" s="126"/>
      <c r="AY473" s="126"/>
      <c r="AZ473" s="126"/>
      <c r="BA473" s="126"/>
      <c r="BB473" s="126"/>
      <c r="BC473" s="126"/>
      <c r="BD473" s="126"/>
      <c r="BE473" s="126"/>
      <c r="BF473" s="126"/>
      <c r="BG473" s="126"/>
      <c r="BH473" s="126"/>
    </row>
    <row r="474" spans="1:60" ht="15.75" thickBot="1">
      <c r="A474" s="124"/>
      <c r="B474" s="223" t="s">
        <v>119</v>
      </c>
      <c r="C474" s="236">
        <f t="shared" si="16"/>
        <v>43118807.410000004</v>
      </c>
      <c r="D474" s="236">
        <f t="shared" si="17"/>
        <v>42092352.94</v>
      </c>
      <c r="E474" s="429">
        <f>E422</f>
        <v>0</v>
      </c>
      <c r="F474" s="430"/>
      <c r="G474" s="24"/>
      <c r="H474" s="26"/>
      <c r="I474" s="24"/>
      <c r="J474" s="26"/>
      <c r="K474" s="24"/>
      <c r="L474" s="120"/>
      <c r="M474" s="167"/>
      <c r="N474" s="133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  <c r="AW474" s="126"/>
      <c r="AX474" s="126"/>
      <c r="AY474" s="126"/>
      <c r="AZ474" s="126"/>
      <c r="BA474" s="126"/>
      <c r="BB474" s="126"/>
      <c r="BC474" s="126"/>
      <c r="BD474" s="126"/>
      <c r="BE474" s="126"/>
      <c r="BF474" s="126"/>
      <c r="BG474" s="126"/>
      <c r="BH474" s="126"/>
    </row>
    <row r="475" spans="1:65" ht="15">
      <c r="A475" s="125"/>
      <c r="B475" s="126"/>
      <c r="C475" s="126"/>
      <c r="D475" s="126"/>
      <c r="E475" s="126"/>
      <c r="F475" s="125"/>
      <c r="G475" s="125"/>
      <c r="H475" s="125"/>
      <c r="I475" s="125"/>
      <c r="J475" s="125"/>
      <c r="K475" s="125"/>
      <c r="L475" s="125"/>
      <c r="M475" s="125"/>
      <c r="N475" s="125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  <c r="AQ475" s="126"/>
      <c r="AR475" s="126"/>
      <c r="AS475" s="126"/>
      <c r="AT475" s="126"/>
      <c r="AU475" s="126"/>
      <c r="AV475" s="126"/>
      <c r="AW475" s="126"/>
      <c r="AX475" s="126"/>
      <c r="AY475" s="126"/>
      <c r="AZ475" s="126"/>
      <c r="BA475" s="126"/>
      <c r="BB475" s="126"/>
      <c r="BC475" s="126"/>
      <c r="BD475" s="126"/>
      <c r="BE475" s="126"/>
      <c r="BF475" s="126"/>
      <c r="BG475" s="126"/>
      <c r="BH475" s="126"/>
      <c r="BI475" s="166"/>
      <c r="BJ475" s="166"/>
      <c r="BK475" s="166"/>
      <c r="BL475" s="166"/>
      <c r="BM475" s="166"/>
    </row>
    <row r="476" spans="1:14" ht="31.5" customHeight="1">
      <c r="A476" s="315" t="s">
        <v>68</v>
      </c>
      <c r="B476" s="315"/>
      <c r="C476" s="315"/>
      <c r="D476" s="315"/>
      <c r="E476" s="315"/>
      <c r="F476" s="315"/>
      <c r="G476" s="315"/>
      <c r="H476" s="315"/>
      <c r="I476" s="315"/>
      <c r="J476" s="315"/>
      <c r="K476" s="315"/>
      <c r="L476" s="315"/>
      <c r="M476" s="315"/>
      <c r="N476" s="315"/>
    </row>
    <row r="477" spans="1:14" ht="21" customHeight="1">
      <c r="A477" s="315" t="s">
        <v>211</v>
      </c>
      <c r="B477" s="315"/>
      <c r="C477" s="315"/>
      <c r="D477" s="315"/>
      <c r="E477" s="315"/>
      <c r="F477" s="315"/>
      <c r="G477" s="315"/>
      <c r="H477" s="315"/>
      <c r="I477" s="315"/>
      <c r="J477" s="315"/>
      <c r="K477" s="315"/>
      <c r="L477" s="315"/>
      <c r="M477" s="315"/>
      <c r="N477" s="315"/>
    </row>
    <row r="478" spans="1:11" ht="15" customHeight="1">
      <c r="A478" s="22"/>
      <c r="B478" s="432"/>
      <c r="C478" s="432"/>
      <c r="D478" s="432"/>
      <c r="E478" s="432"/>
      <c r="F478" s="432"/>
      <c r="G478" s="432"/>
      <c r="H478" s="432"/>
      <c r="I478" s="432"/>
      <c r="J478" s="432"/>
      <c r="K478" s="22"/>
    </row>
    <row r="479" spans="1:14" ht="30" customHeight="1">
      <c r="A479" s="315" t="s">
        <v>69</v>
      </c>
      <c r="B479" s="315"/>
      <c r="C479" s="315"/>
      <c r="D479" s="315"/>
      <c r="E479" s="315"/>
      <c r="F479" s="315"/>
      <c r="G479" s="315"/>
      <c r="H479" s="315"/>
      <c r="I479" s="315"/>
      <c r="J479" s="315"/>
      <c r="K479" s="315"/>
      <c r="L479" s="315"/>
      <c r="M479" s="315"/>
      <c r="N479" s="315"/>
    </row>
    <row r="480" spans="1:14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5" ht="31.5" customHeight="1">
      <c r="A481" s="281" t="s">
        <v>215</v>
      </c>
      <c r="B481" s="281"/>
      <c r="C481" s="281"/>
      <c r="D481" s="278" t="s">
        <v>212</v>
      </c>
      <c r="E481" s="278"/>
      <c r="F481" s="278"/>
      <c r="G481" s="278"/>
      <c r="J481" s="22"/>
      <c r="K481" s="279" t="s">
        <v>81</v>
      </c>
      <c r="L481" s="279"/>
      <c r="M481" s="279"/>
      <c r="N481" s="279"/>
      <c r="O481" s="238"/>
    </row>
    <row r="482" spans="1:15" ht="15" customHeight="1">
      <c r="A482" s="281"/>
      <c r="B482" s="281"/>
      <c r="C482" s="281"/>
      <c r="D482" s="280" t="s">
        <v>5</v>
      </c>
      <c r="E482" s="280"/>
      <c r="F482" s="280"/>
      <c r="G482" s="280"/>
      <c r="J482" s="22"/>
      <c r="K482" s="316" t="s">
        <v>6</v>
      </c>
      <c r="L482" s="316"/>
      <c r="M482" s="316"/>
      <c r="N482" s="316"/>
      <c r="O482" s="125"/>
    </row>
    <row r="483" spans="1:15" ht="31.5" customHeight="1">
      <c r="A483" s="281" t="s">
        <v>216</v>
      </c>
      <c r="B483" s="281"/>
      <c r="C483" s="281"/>
      <c r="D483" s="278" t="s">
        <v>212</v>
      </c>
      <c r="E483" s="278"/>
      <c r="F483" s="278"/>
      <c r="G483" s="278"/>
      <c r="J483" s="22"/>
      <c r="K483" s="279" t="s">
        <v>239</v>
      </c>
      <c r="L483" s="279"/>
      <c r="M483" s="279"/>
      <c r="N483" s="279"/>
      <c r="O483" s="238"/>
    </row>
    <row r="484" spans="1:15" ht="15" customHeight="1">
      <c r="A484" s="281"/>
      <c r="B484" s="281"/>
      <c r="C484" s="281"/>
      <c r="D484" s="280" t="s">
        <v>5</v>
      </c>
      <c r="E484" s="280"/>
      <c r="F484" s="280"/>
      <c r="G484" s="280"/>
      <c r="J484" s="22"/>
      <c r="K484" s="316" t="s">
        <v>6</v>
      </c>
      <c r="L484" s="316"/>
      <c r="M484" s="316"/>
      <c r="N484" s="316"/>
      <c r="O484" s="125"/>
    </row>
  </sheetData>
  <sheetProtection/>
  <protectedRanges>
    <protectedRange sqref="C130:E130 G82:I87 C376:C380 C382:C384 C395:C396 C75:E80 K82:M87 C370:C374 G93:I93 C398:C399 C401:C405 C359:C361 K119:M124 C386:C390 C363:C368 K93:M93 C407:C410 C393 G75:I80 C126:E128 C112:E117 G130:I130 E407:E410 G89:I91 C89:E91 K75:M80 C82:E87 G112:I117 K130:M130 K112:M117 C93:E93 C124:E124 K89:M91 G119:I124 H126:I127 E393 E395:E396 E398:E399 E382:E384 E401:E405 E359:E361 E386:E390 E376:E380 E370:E374 E363:E368 C119:E121 G126:G128 K126:K128 L126:M127 C329:E329 C331:E332 C334:E335 C318:E320 C337:E341 C295:E297 C322:E326 C312:E316 C306:E310 C299:E304 C343:E346 C294" name="Диапазон1_1_1"/>
  </protectedRanges>
  <mergeCells count="686"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F14"/>
    <mergeCell ref="G14:H14"/>
    <mergeCell ref="I14:J14"/>
    <mergeCell ref="A15:F15"/>
    <mergeCell ref="G15:H15"/>
    <mergeCell ref="I15:J15"/>
    <mergeCell ref="A11:F11"/>
    <mergeCell ref="G11:H11"/>
    <mergeCell ref="I11:J11"/>
    <mergeCell ref="A12:F12"/>
    <mergeCell ref="G12:H12"/>
    <mergeCell ref="I12:J12"/>
    <mergeCell ref="H2:J2"/>
    <mergeCell ref="H3:J3"/>
    <mergeCell ref="H4:J4"/>
    <mergeCell ref="H5:J5"/>
    <mergeCell ref="H6:J6"/>
    <mergeCell ref="A8:J8"/>
    <mergeCell ref="E474:F474"/>
    <mergeCell ref="A476:N476"/>
    <mergeCell ref="A477:N477"/>
    <mergeCell ref="B478:J478"/>
    <mergeCell ref="A479:N479"/>
    <mergeCell ref="A481:C482"/>
    <mergeCell ref="D481:G481"/>
    <mergeCell ref="K481:N481"/>
    <mergeCell ref="D482:G482"/>
    <mergeCell ref="E468:F468"/>
    <mergeCell ref="E469:F469"/>
    <mergeCell ref="E470:F470"/>
    <mergeCell ref="E471:F471"/>
    <mergeCell ref="E472:F472"/>
    <mergeCell ref="E473:F473"/>
    <mergeCell ref="E462:F462"/>
    <mergeCell ref="E463:F463"/>
    <mergeCell ref="E464:F464"/>
    <mergeCell ref="E465:F465"/>
    <mergeCell ref="E466:F466"/>
    <mergeCell ref="E467:F467"/>
    <mergeCell ref="E456:F456"/>
    <mergeCell ref="E457:F457"/>
    <mergeCell ref="E458:F458"/>
    <mergeCell ref="E459:F459"/>
    <mergeCell ref="E460:F460"/>
    <mergeCell ref="E461:F461"/>
    <mergeCell ref="E450:F450"/>
    <mergeCell ref="E451:F451"/>
    <mergeCell ref="E452:F452"/>
    <mergeCell ref="E453:F453"/>
    <mergeCell ref="E454:F454"/>
    <mergeCell ref="E455:F455"/>
    <mergeCell ref="E444:F444"/>
    <mergeCell ref="E445:F445"/>
    <mergeCell ref="E446:F446"/>
    <mergeCell ref="E447:F447"/>
    <mergeCell ref="E448:F448"/>
    <mergeCell ref="E449:F449"/>
    <mergeCell ref="E438:F438"/>
    <mergeCell ref="E439:F439"/>
    <mergeCell ref="E440:F440"/>
    <mergeCell ref="E441:F441"/>
    <mergeCell ref="E442:F442"/>
    <mergeCell ref="E443:F443"/>
    <mergeCell ref="E432:F432"/>
    <mergeCell ref="E433:F433"/>
    <mergeCell ref="E434:F434"/>
    <mergeCell ref="E435:F435"/>
    <mergeCell ref="E436:F436"/>
    <mergeCell ref="E437:F437"/>
    <mergeCell ref="E426:F426"/>
    <mergeCell ref="E427:F427"/>
    <mergeCell ref="E428:F428"/>
    <mergeCell ref="E429:F429"/>
    <mergeCell ref="E430:F430"/>
    <mergeCell ref="E431:F431"/>
    <mergeCell ref="E420:F420"/>
    <mergeCell ref="E421:F421"/>
    <mergeCell ref="E422:F422"/>
    <mergeCell ref="E423:F423"/>
    <mergeCell ref="E424:F424"/>
    <mergeCell ref="E425:F425"/>
    <mergeCell ref="E418:F418"/>
    <mergeCell ref="G418:H418"/>
    <mergeCell ref="I418:J418"/>
    <mergeCell ref="K418:L418"/>
    <mergeCell ref="M418:N418"/>
    <mergeCell ref="E419:F419"/>
    <mergeCell ref="I415:J416"/>
    <mergeCell ref="K415:L416"/>
    <mergeCell ref="M415:N416"/>
    <mergeCell ref="E417:F417"/>
    <mergeCell ref="G417:H417"/>
    <mergeCell ref="I417:J417"/>
    <mergeCell ref="K417:L417"/>
    <mergeCell ref="M417:N417"/>
    <mergeCell ref="A415:A416"/>
    <mergeCell ref="B415:B416"/>
    <mergeCell ref="C415:C416"/>
    <mergeCell ref="D415:D416"/>
    <mergeCell ref="E415:F416"/>
    <mergeCell ref="G415:H416"/>
    <mergeCell ref="B396:C396"/>
    <mergeCell ref="B403:C403"/>
    <mergeCell ref="B407:C407"/>
    <mergeCell ref="B408:C408"/>
    <mergeCell ref="B409:C409"/>
    <mergeCell ref="BH412:BH414"/>
    <mergeCell ref="A413:K413"/>
    <mergeCell ref="M414:N414"/>
    <mergeCell ref="B355:C355"/>
    <mergeCell ref="M355:N355"/>
    <mergeCell ref="BG355:BH355"/>
    <mergeCell ref="B375:C375"/>
    <mergeCell ref="B376:C376"/>
    <mergeCell ref="B377:C377"/>
    <mergeCell ref="F352:G352"/>
    <mergeCell ref="J352:J354"/>
    <mergeCell ref="K352:L352"/>
    <mergeCell ref="M352:N354"/>
    <mergeCell ref="BG352:BH352"/>
    <mergeCell ref="BG353:BH354"/>
    <mergeCell ref="A349:K349"/>
    <mergeCell ref="BH349:BH350"/>
    <mergeCell ref="M350:N350"/>
    <mergeCell ref="A351:A354"/>
    <mergeCell ref="B351:C354"/>
    <mergeCell ref="D351:H351"/>
    <mergeCell ref="I351:N351"/>
    <mergeCell ref="AM351:BF351"/>
    <mergeCell ref="BG351:BH351"/>
    <mergeCell ref="E352:E354"/>
    <mergeCell ref="C346:D346"/>
    <mergeCell ref="F346:G346"/>
    <mergeCell ref="H346:I346"/>
    <mergeCell ref="J346:K346"/>
    <mergeCell ref="F347:G347"/>
    <mergeCell ref="H347:I347"/>
    <mergeCell ref="J347:K347"/>
    <mergeCell ref="F344:G344"/>
    <mergeCell ref="H344:I344"/>
    <mergeCell ref="J344:K344"/>
    <mergeCell ref="F345:G345"/>
    <mergeCell ref="H345:I345"/>
    <mergeCell ref="J345:K345"/>
    <mergeCell ref="F342:G342"/>
    <mergeCell ref="H342:I342"/>
    <mergeCell ref="J342:K342"/>
    <mergeCell ref="F343:G343"/>
    <mergeCell ref="H343:I343"/>
    <mergeCell ref="J343:K343"/>
    <mergeCell ref="F340:G340"/>
    <mergeCell ref="H340:I340"/>
    <mergeCell ref="J340:K340"/>
    <mergeCell ref="F341:G341"/>
    <mergeCell ref="H341:I341"/>
    <mergeCell ref="J341:K341"/>
    <mergeCell ref="F338:G338"/>
    <mergeCell ref="H338:I338"/>
    <mergeCell ref="J338:K338"/>
    <mergeCell ref="F339:G339"/>
    <mergeCell ref="H339:I339"/>
    <mergeCell ref="J339:K339"/>
    <mergeCell ref="F336:G336"/>
    <mergeCell ref="H336:I336"/>
    <mergeCell ref="J336:K336"/>
    <mergeCell ref="F337:G337"/>
    <mergeCell ref="H337:I337"/>
    <mergeCell ref="J337:K337"/>
    <mergeCell ref="F334:G334"/>
    <mergeCell ref="H334:I334"/>
    <mergeCell ref="J334:K334"/>
    <mergeCell ref="F335:G335"/>
    <mergeCell ref="H335:I335"/>
    <mergeCell ref="J335:K335"/>
    <mergeCell ref="F332:G332"/>
    <mergeCell ref="H332:I332"/>
    <mergeCell ref="J332:K332"/>
    <mergeCell ref="F333:G333"/>
    <mergeCell ref="H333:I333"/>
    <mergeCell ref="J333:K333"/>
    <mergeCell ref="F330:G330"/>
    <mergeCell ref="H330:I330"/>
    <mergeCell ref="J330:K330"/>
    <mergeCell ref="F331:G331"/>
    <mergeCell ref="H331:I331"/>
    <mergeCell ref="J331:K331"/>
    <mergeCell ref="F328:G328"/>
    <mergeCell ref="H328:I328"/>
    <mergeCell ref="J328:K328"/>
    <mergeCell ref="F329:G329"/>
    <mergeCell ref="H329:I329"/>
    <mergeCell ref="J329:K329"/>
    <mergeCell ref="F326:G326"/>
    <mergeCell ref="H326:I326"/>
    <mergeCell ref="J326:K326"/>
    <mergeCell ref="F327:G327"/>
    <mergeCell ref="H327:I327"/>
    <mergeCell ref="J327:K327"/>
    <mergeCell ref="F324:G324"/>
    <mergeCell ref="H324:I324"/>
    <mergeCell ref="J324:K324"/>
    <mergeCell ref="F325:G325"/>
    <mergeCell ref="H325:I325"/>
    <mergeCell ref="J325:K325"/>
    <mergeCell ref="F322:G322"/>
    <mergeCell ref="H322:I322"/>
    <mergeCell ref="J322:K322"/>
    <mergeCell ref="F323:G323"/>
    <mergeCell ref="H323:I323"/>
    <mergeCell ref="J323:K323"/>
    <mergeCell ref="F320:G320"/>
    <mergeCell ref="H320:I320"/>
    <mergeCell ref="J320:K320"/>
    <mergeCell ref="F321:G321"/>
    <mergeCell ref="H321:I321"/>
    <mergeCell ref="J321:K321"/>
    <mergeCell ref="F318:G318"/>
    <mergeCell ref="H318:I318"/>
    <mergeCell ref="J318:K318"/>
    <mergeCell ref="F319:G319"/>
    <mergeCell ref="H319:I319"/>
    <mergeCell ref="J319:K319"/>
    <mergeCell ref="F316:G316"/>
    <mergeCell ref="H316:I316"/>
    <mergeCell ref="J316:K316"/>
    <mergeCell ref="F317:G317"/>
    <mergeCell ref="H317:I317"/>
    <mergeCell ref="J317:K317"/>
    <mergeCell ref="F314:G314"/>
    <mergeCell ref="H314:I314"/>
    <mergeCell ref="J314:K314"/>
    <mergeCell ref="F315:G315"/>
    <mergeCell ref="H315:I315"/>
    <mergeCell ref="J315:K315"/>
    <mergeCell ref="F312:G312"/>
    <mergeCell ref="H312:I312"/>
    <mergeCell ref="J312:K312"/>
    <mergeCell ref="F313:G313"/>
    <mergeCell ref="H313:I313"/>
    <mergeCell ref="J313:K313"/>
    <mergeCell ref="F310:G310"/>
    <mergeCell ref="H310:I310"/>
    <mergeCell ref="J310:K310"/>
    <mergeCell ref="F311:G311"/>
    <mergeCell ref="H311:I311"/>
    <mergeCell ref="J311:K311"/>
    <mergeCell ref="F308:G308"/>
    <mergeCell ref="H308:I308"/>
    <mergeCell ref="J308:K308"/>
    <mergeCell ref="F309:G309"/>
    <mergeCell ref="H309:I309"/>
    <mergeCell ref="J309:K309"/>
    <mergeCell ref="F306:G306"/>
    <mergeCell ref="H306:I306"/>
    <mergeCell ref="J306:K306"/>
    <mergeCell ref="F307:G307"/>
    <mergeCell ref="H307:I307"/>
    <mergeCell ref="J307:K307"/>
    <mergeCell ref="F304:G304"/>
    <mergeCell ref="H304:I304"/>
    <mergeCell ref="J304:K304"/>
    <mergeCell ref="F305:G305"/>
    <mergeCell ref="H305:I305"/>
    <mergeCell ref="J305:K305"/>
    <mergeCell ref="F302:G302"/>
    <mergeCell ref="H302:I302"/>
    <mergeCell ref="J302:K302"/>
    <mergeCell ref="F303:G303"/>
    <mergeCell ref="H303:I303"/>
    <mergeCell ref="J303:K303"/>
    <mergeCell ref="F300:G300"/>
    <mergeCell ref="H300:I300"/>
    <mergeCell ref="J300:K300"/>
    <mergeCell ref="F301:G301"/>
    <mergeCell ref="H301:I301"/>
    <mergeCell ref="J301:K301"/>
    <mergeCell ref="F298:G298"/>
    <mergeCell ref="H298:I298"/>
    <mergeCell ref="J298:K298"/>
    <mergeCell ref="F299:G299"/>
    <mergeCell ref="H299:I299"/>
    <mergeCell ref="J299:K299"/>
    <mergeCell ref="F296:G296"/>
    <mergeCell ref="H296:I296"/>
    <mergeCell ref="J296:K296"/>
    <mergeCell ref="F297:G297"/>
    <mergeCell ref="H297:I297"/>
    <mergeCell ref="J297:K297"/>
    <mergeCell ref="F294:G294"/>
    <mergeCell ref="H294:I294"/>
    <mergeCell ref="J294:K294"/>
    <mergeCell ref="F295:G295"/>
    <mergeCell ref="H295:I295"/>
    <mergeCell ref="J295:K295"/>
    <mergeCell ref="BD291:BG291"/>
    <mergeCell ref="F292:G292"/>
    <mergeCell ref="H292:I292"/>
    <mergeCell ref="J292:K292"/>
    <mergeCell ref="F293:G293"/>
    <mergeCell ref="H293:I293"/>
    <mergeCell ref="J293:K293"/>
    <mergeCell ref="BH289:BH290"/>
    <mergeCell ref="AT290:AW290"/>
    <mergeCell ref="AX290:BC290"/>
    <mergeCell ref="BD290:BG290"/>
    <mergeCell ref="C291:D291"/>
    <mergeCell ref="F291:G291"/>
    <mergeCell ref="H291:I291"/>
    <mergeCell ref="J291:K291"/>
    <mergeCell ref="AT291:AW291"/>
    <mergeCell ref="AX291:BC291"/>
    <mergeCell ref="J288:K290"/>
    <mergeCell ref="L288:M289"/>
    <mergeCell ref="N288:N290"/>
    <mergeCell ref="AT288:BC288"/>
    <mergeCell ref="BD288:BG288"/>
    <mergeCell ref="AT289:AW289"/>
    <mergeCell ref="AX289:BC289"/>
    <mergeCell ref="BD289:BG289"/>
    <mergeCell ref="A288:A290"/>
    <mergeCell ref="B288:B290"/>
    <mergeCell ref="C288:D290"/>
    <mergeCell ref="E288:E290"/>
    <mergeCell ref="F288:G290"/>
    <mergeCell ref="H288:I290"/>
    <mergeCell ref="A282:N282"/>
    <mergeCell ref="BH282:BH287"/>
    <mergeCell ref="A283:N283"/>
    <mergeCell ref="A284:J284"/>
    <mergeCell ref="A286:K286"/>
    <mergeCell ref="M287:N287"/>
    <mergeCell ref="AY278:BG278"/>
    <mergeCell ref="Z279:AD279"/>
    <mergeCell ref="AE279:AH279"/>
    <mergeCell ref="AI279:AL279"/>
    <mergeCell ref="AM279:AP279"/>
    <mergeCell ref="AQ279:AS279"/>
    <mergeCell ref="AT279:AX279"/>
    <mergeCell ref="AY279:BG279"/>
    <mergeCell ref="Z278:AD278"/>
    <mergeCell ref="AE278:AH278"/>
    <mergeCell ref="AI278:AL278"/>
    <mergeCell ref="AM278:AP278"/>
    <mergeCell ref="AQ278:AS278"/>
    <mergeCell ref="AT278:AX278"/>
    <mergeCell ref="AY276:BG276"/>
    <mergeCell ref="Z277:AD277"/>
    <mergeCell ref="AE277:AH277"/>
    <mergeCell ref="AI277:AL277"/>
    <mergeCell ref="AM277:AP277"/>
    <mergeCell ref="AQ277:AS277"/>
    <mergeCell ref="AT277:AX277"/>
    <mergeCell ref="AY277:BG277"/>
    <mergeCell ref="Z276:AD276"/>
    <mergeCell ref="AE276:AH276"/>
    <mergeCell ref="AI276:AL276"/>
    <mergeCell ref="AM276:AP276"/>
    <mergeCell ref="AQ276:AS276"/>
    <mergeCell ref="AT276:AX276"/>
    <mergeCell ref="AY274:BG274"/>
    <mergeCell ref="Z275:AD275"/>
    <mergeCell ref="AE275:AH275"/>
    <mergeCell ref="AI275:AL275"/>
    <mergeCell ref="AM275:AP275"/>
    <mergeCell ref="AQ275:AS275"/>
    <mergeCell ref="AT275:AX275"/>
    <mergeCell ref="AY275:BG275"/>
    <mergeCell ref="Z274:AD274"/>
    <mergeCell ref="AE274:AH274"/>
    <mergeCell ref="AI274:AL274"/>
    <mergeCell ref="AM274:AP274"/>
    <mergeCell ref="AQ274:AS274"/>
    <mergeCell ref="AT274:AX274"/>
    <mergeCell ref="AY272:BG272"/>
    <mergeCell ref="Z273:AD273"/>
    <mergeCell ref="AE273:AH273"/>
    <mergeCell ref="AI273:AL273"/>
    <mergeCell ref="AM273:AP273"/>
    <mergeCell ref="AQ273:AS273"/>
    <mergeCell ref="AT273:AX273"/>
    <mergeCell ref="AY273:BG273"/>
    <mergeCell ref="Z272:AD272"/>
    <mergeCell ref="AE272:AH272"/>
    <mergeCell ref="AI272:AL272"/>
    <mergeCell ref="AM272:AP272"/>
    <mergeCell ref="AQ272:AS272"/>
    <mergeCell ref="AT272:AX272"/>
    <mergeCell ref="AI270:AL271"/>
    <mergeCell ref="AM270:AP270"/>
    <mergeCell ref="AQ270:AS270"/>
    <mergeCell ref="AT270:AX271"/>
    <mergeCell ref="Z271:AD271"/>
    <mergeCell ref="AE271:AH271"/>
    <mergeCell ref="AM271:AP271"/>
    <mergeCell ref="AQ271:AS271"/>
    <mergeCell ref="J270:J271"/>
    <mergeCell ref="K270:K271"/>
    <mergeCell ref="L270:L271"/>
    <mergeCell ref="M270:M271"/>
    <mergeCell ref="Z270:AD270"/>
    <mergeCell ref="AE270:AH270"/>
    <mergeCell ref="L269:M269"/>
    <mergeCell ref="Z269:AL269"/>
    <mergeCell ref="AM269:AX269"/>
    <mergeCell ref="AY269:BG271"/>
    <mergeCell ref="D270:D271"/>
    <mergeCell ref="E270:E271"/>
    <mergeCell ref="F270:F271"/>
    <mergeCell ref="G270:G271"/>
    <mergeCell ref="H270:H271"/>
    <mergeCell ref="I270:I271"/>
    <mergeCell ref="BH265:BH268"/>
    <mergeCell ref="A266:M266"/>
    <mergeCell ref="K268:L268"/>
    <mergeCell ref="A269:A271"/>
    <mergeCell ref="B269:B271"/>
    <mergeCell ref="C269:C271"/>
    <mergeCell ref="D269:E269"/>
    <mergeCell ref="F269:G269"/>
    <mergeCell ref="H269:I269"/>
    <mergeCell ref="J269:K269"/>
    <mergeCell ref="C259:D259"/>
    <mergeCell ref="C260:D260"/>
    <mergeCell ref="C261:D261"/>
    <mergeCell ref="C262:D262"/>
    <mergeCell ref="C263:D263"/>
    <mergeCell ref="C264:D264"/>
    <mergeCell ref="AV252:BB252"/>
    <mergeCell ref="BC252:BG252"/>
    <mergeCell ref="A254:M254"/>
    <mergeCell ref="BH254:BH256"/>
    <mergeCell ref="I256:J256"/>
    <mergeCell ref="A257:A258"/>
    <mergeCell ref="B257:B258"/>
    <mergeCell ref="C257:D258"/>
    <mergeCell ref="E257:G257"/>
    <mergeCell ref="H257:J257"/>
    <mergeCell ref="C249:D249"/>
    <mergeCell ref="C250:D250"/>
    <mergeCell ref="C251:D251"/>
    <mergeCell ref="C252:D252"/>
    <mergeCell ref="AJ252:AO252"/>
    <mergeCell ref="AP252:AU252"/>
    <mergeCell ref="A244:N244"/>
    <mergeCell ref="A245:N245"/>
    <mergeCell ref="L246:M246"/>
    <mergeCell ref="A247:A248"/>
    <mergeCell ref="B247:B248"/>
    <mergeCell ref="C247:D248"/>
    <mergeCell ref="E247:G247"/>
    <mergeCell ref="H247:J247"/>
    <mergeCell ref="K247:M247"/>
    <mergeCell ref="O232:O235"/>
    <mergeCell ref="P232:P235"/>
    <mergeCell ref="S232:T232"/>
    <mergeCell ref="W232:X232"/>
    <mergeCell ref="Z232:Z233"/>
    <mergeCell ref="S233:T233"/>
    <mergeCell ref="W233:X233"/>
    <mergeCell ref="Z234:Z235"/>
    <mergeCell ref="O231:P231"/>
    <mergeCell ref="U231:V231"/>
    <mergeCell ref="W231:Y231"/>
    <mergeCell ref="C232:D233"/>
    <mergeCell ref="E232:F233"/>
    <mergeCell ref="G232:H233"/>
    <mergeCell ref="I232:J233"/>
    <mergeCell ref="K232:K235"/>
    <mergeCell ref="L232:L235"/>
    <mergeCell ref="M232:M235"/>
    <mergeCell ref="A226:B226"/>
    <mergeCell ref="A227:B227"/>
    <mergeCell ref="A229:N229"/>
    <mergeCell ref="A231:A235"/>
    <mergeCell ref="B231:B235"/>
    <mergeCell ref="C231:F231"/>
    <mergeCell ref="G231:J231"/>
    <mergeCell ref="K231:L231"/>
    <mergeCell ref="M231:N231"/>
    <mergeCell ref="N232:N235"/>
    <mergeCell ref="K220:L220"/>
    <mergeCell ref="V220:Y220"/>
    <mergeCell ref="Z221:Z222"/>
    <mergeCell ref="A223:B223"/>
    <mergeCell ref="A224:B224"/>
    <mergeCell ref="A225:B225"/>
    <mergeCell ref="B214:C214"/>
    <mergeCell ref="B215:C215"/>
    <mergeCell ref="B216:C216"/>
    <mergeCell ref="A218:N218"/>
    <mergeCell ref="K219:L219"/>
    <mergeCell ref="A220:B222"/>
    <mergeCell ref="C220:D220"/>
    <mergeCell ref="E220:F220"/>
    <mergeCell ref="G220:H220"/>
    <mergeCell ref="I220:J220"/>
    <mergeCell ref="B190:C190"/>
    <mergeCell ref="B191:C191"/>
    <mergeCell ref="A193:N193"/>
    <mergeCell ref="A195:A197"/>
    <mergeCell ref="B212:C212"/>
    <mergeCell ref="B213:C213"/>
    <mergeCell ref="B183:C183"/>
    <mergeCell ref="B186:C186"/>
    <mergeCell ref="B187:C187"/>
    <mergeCell ref="B188:C188"/>
    <mergeCell ref="B189:C189"/>
    <mergeCell ref="B184:C184"/>
    <mergeCell ref="B185:C185"/>
    <mergeCell ref="I166:K166"/>
    <mergeCell ref="L166:N166"/>
    <mergeCell ref="B169:C169"/>
    <mergeCell ref="B170:C170"/>
    <mergeCell ref="E171:E172"/>
    <mergeCell ref="B176:C176"/>
    <mergeCell ref="B172:C172"/>
    <mergeCell ref="B158:D158"/>
    <mergeCell ref="B159:D159"/>
    <mergeCell ref="B160:D160"/>
    <mergeCell ref="A162:N162"/>
    <mergeCell ref="A164:N164"/>
    <mergeCell ref="A166:A168"/>
    <mergeCell ref="B166:C168"/>
    <mergeCell ref="D166:D168"/>
    <mergeCell ref="E166:E168"/>
    <mergeCell ref="F166:H166"/>
    <mergeCell ref="A153:N153"/>
    <mergeCell ref="K154:L154"/>
    <mergeCell ref="A155:A157"/>
    <mergeCell ref="B155:D157"/>
    <mergeCell ref="E155:H155"/>
    <mergeCell ref="I155:L155"/>
    <mergeCell ref="G156:G157"/>
    <mergeCell ref="K156:K157"/>
    <mergeCell ref="M145:N145"/>
    <mergeCell ref="A146:A148"/>
    <mergeCell ref="B146:B148"/>
    <mergeCell ref="C146:F146"/>
    <mergeCell ref="G146:J146"/>
    <mergeCell ref="K146:N146"/>
    <mergeCell ref="E147:E148"/>
    <mergeCell ref="I147:I148"/>
    <mergeCell ref="M147:M148"/>
    <mergeCell ref="M136:M137"/>
    <mergeCell ref="B138:F138"/>
    <mergeCell ref="B139:F139"/>
    <mergeCell ref="B140:F140"/>
    <mergeCell ref="A142:N142"/>
    <mergeCell ref="A144:N144"/>
    <mergeCell ref="B129:F129"/>
    <mergeCell ref="B130:F130"/>
    <mergeCell ref="B131:F131"/>
    <mergeCell ref="A133:N133"/>
    <mergeCell ref="M134:N134"/>
    <mergeCell ref="A135:A137"/>
    <mergeCell ref="B135:F137"/>
    <mergeCell ref="G135:J135"/>
    <mergeCell ref="K135:N135"/>
    <mergeCell ref="I136:I137"/>
    <mergeCell ref="B122:F122"/>
    <mergeCell ref="B124:F124"/>
    <mergeCell ref="B125:F125"/>
    <mergeCell ref="B126:F126"/>
    <mergeCell ref="B127:F127"/>
    <mergeCell ref="B128:F128"/>
    <mergeCell ref="B123:F123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A105:N105"/>
    <mergeCell ref="M106:N106"/>
    <mergeCell ref="A107:A109"/>
    <mergeCell ref="B107:F109"/>
    <mergeCell ref="G107:J107"/>
    <mergeCell ref="K107:N107"/>
    <mergeCell ref="I108:I109"/>
    <mergeCell ref="M108:M109"/>
    <mergeCell ref="A96:N96"/>
    <mergeCell ref="M97:N97"/>
    <mergeCell ref="A98:A100"/>
    <mergeCell ref="B98:B100"/>
    <mergeCell ref="C98:F98"/>
    <mergeCell ref="G98:J98"/>
    <mergeCell ref="K98:N98"/>
    <mergeCell ref="E99:E100"/>
    <mergeCell ref="I99:I100"/>
    <mergeCell ref="M99:M100"/>
    <mergeCell ref="A69:N69"/>
    <mergeCell ref="A70:A72"/>
    <mergeCell ref="B70:B72"/>
    <mergeCell ref="C70:F70"/>
    <mergeCell ref="G70:J70"/>
    <mergeCell ref="K70:N70"/>
    <mergeCell ref="E71:E72"/>
    <mergeCell ref="I71:I72"/>
    <mergeCell ref="M71:M72"/>
    <mergeCell ref="B61:F61"/>
    <mergeCell ref="B62:F62"/>
    <mergeCell ref="B63:F63"/>
    <mergeCell ref="B64:F64"/>
    <mergeCell ref="B65:F65"/>
    <mergeCell ref="A67:N67"/>
    <mergeCell ref="B55:F55"/>
    <mergeCell ref="B56:F56"/>
    <mergeCell ref="B57:F57"/>
    <mergeCell ref="B58:F58"/>
    <mergeCell ref="B59:F59"/>
    <mergeCell ref="B60:F60"/>
    <mergeCell ref="A50:N50"/>
    <mergeCell ref="M51:N51"/>
    <mergeCell ref="A52:A54"/>
    <mergeCell ref="B52:F54"/>
    <mergeCell ref="G52:J52"/>
    <mergeCell ref="K52:N52"/>
    <mergeCell ref="I53:I54"/>
    <mergeCell ref="M53:M54"/>
    <mergeCell ref="C35:F35"/>
    <mergeCell ref="G35:J35"/>
    <mergeCell ref="K35:N35"/>
    <mergeCell ref="E36:E37"/>
    <mergeCell ref="I36:I37"/>
    <mergeCell ref="M36:M37"/>
    <mergeCell ref="A483:C484"/>
    <mergeCell ref="D483:G483"/>
    <mergeCell ref="K483:N483"/>
    <mergeCell ref="D484:G484"/>
    <mergeCell ref="K484:N484"/>
    <mergeCell ref="A23:N23"/>
    <mergeCell ref="A25:P25"/>
    <mergeCell ref="A27:M27"/>
    <mergeCell ref="A29:N29"/>
    <mergeCell ref="A30:N30"/>
    <mergeCell ref="B173:C173"/>
    <mergeCell ref="B174:C174"/>
    <mergeCell ref="B181:C181"/>
    <mergeCell ref="A19:N19"/>
    <mergeCell ref="A21:N21"/>
    <mergeCell ref="K482:N482"/>
    <mergeCell ref="A32:N32"/>
    <mergeCell ref="A33:N33"/>
    <mergeCell ref="A35:A37"/>
    <mergeCell ref="B35:B37"/>
    <mergeCell ref="D195:D197"/>
    <mergeCell ref="E195:E197"/>
    <mergeCell ref="F195:H195"/>
    <mergeCell ref="I195:K195"/>
    <mergeCell ref="L195:N195"/>
    <mergeCell ref="B177:C177"/>
    <mergeCell ref="B180:C180"/>
    <mergeCell ref="B179:C179"/>
    <mergeCell ref="B178:C178"/>
    <mergeCell ref="B182:C182"/>
    <mergeCell ref="B198:C198"/>
    <mergeCell ref="B199:C199"/>
    <mergeCell ref="B201:C201"/>
    <mergeCell ref="B202:C202"/>
    <mergeCell ref="B203:C203"/>
    <mergeCell ref="B195:C197"/>
    <mergeCell ref="B210:C210"/>
    <mergeCell ref="B211:C211"/>
    <mergeCell ref="E200:E203"/>
    <mergeCell ref="E205:E208"/>
    <mergeCell ref="B205:C205"/>
    <mergeCell ref="B206:C206"/>
    <mergeCell ref="B207:C207"/>
    <mergeCell ref="B208:C208"/>
    <mergeCell ref="B209:C209"/>
  </mergeCells>
  <printOptions horizontalCentered="1"/>
  <pageMargins left="0.31496062992125984" right="0.1968503937007874" top="0.7480314960629921" bottom="0.35433070866141736" header="0.31496062992125984" footer="0.31496062992125984"/>
  <pageSetup horizontalDpi="600" verticalDpi="600" orientation="landscape" paperSize="9" scale="68" r:id="rId1"/>
  <rowBreaks count="8" manualBreakCount="8">
    <brk id="31" max="15" man="1"/>
    <brk id="104" max="15" man="1"/>
    <brk id="141" max="15" man="1"/>
    <brk id="161" max="15" man="1"/>
    <brk id="228" max="15" man="1"/>
    <brk id="253" max="15" man="1"/>
    <brk id="347" max="15" man="1"/>
    <brk id="4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2019-11-21T14:55:07Z</dcterms:modified>
  <cp:category/>
  <cp:version/>
  <cp:contentType/>
  <cp:contentStatus/>
</cp:coreProperties>
</file>