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65" windowHeight="7710" activeTab="1"/>
  </bookViews>
  <sheets>
    <sheet name="План червень" sheetId="3" r:id="rId1"/>
    <sheet name="Факт січень-травень" sheetId="1" r:id="rId2"/>
  </sheets>
  <calcPr calcId="124519"/>
</workbook>
</file>

<file path=xl/calcChain.xml><?xml version="1.0" encoding="utf-8"?>
<calcChain xmlns="http://schemas.openxmlformats.org/spreadsheetml/2006/main">
  <c r="F22" i="3"/>
  <c r="F16"/>
  <c r="F23" s="1"/>
  <c r="F12"/>
  <c r="G249" i="1"/>
  <c r="D248"/>
  <c r="D247"/>
  <c r="D246"/>
  <c r="D245"/>
  <c r="D244"/>
  <c r="G243"/>
  <c r="D242"/>
  <c r="D241"/>
  <c r="D240"/>
  <c r="D239"/>
  <c r="D238"/>
  <c r="G237"/>
  <c r="G250" s="1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G199"/>
  <c r="D198"/>
  <c r="D197"/>
  <c r="D196"/>
  <c r="D195"/>
  <c r="D194"/>
  <c r="D193"/>
  <c r="D192"/>
  <c r="G191"/>
  <c r="G187"/>
  <c r="G184"/>
  <c r="D183"/>
  <c r="D182"/>
  <c r="D181"/>
  <c r="D180"/>
  <c r="D179"/>
  <c r="D178"/>
  <c r="D177"/>
  <c r="D176"/>
  <c r="D175"/>
  <c r="D174"/>
  <c r="G173"/>
  <c r="G169"/>
  <c r="D168"/>
  <c r="D167"/>
  <c r="D166"/>
  <c r="D165"/>
  <c r="G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G136"/>
  <c r="D135"/>
  <c r="D134"/>
  <c r="D133"/>
  <c r="D132"/>
  <c r="D131"/>
  <c r="G130"/>
  <c r="D129"/>
  <c r="D128"/>
  <c r="D127"/>
  <c r="D126"/>
  <c r="D125"/>
  <c r="D124"/>
  <c r="D123"/>
  <c r="D122"/>
  <c r="D121"/>
  <c r="D120"/>
  <c r="D119"/>
  <c r="G118"/>
  <c r="G114"/>
  <c r="G99"/>
  <c r="D98"/>
  <c r="D97"/>
  <c r="D96"/>
  <c r="D95"/>
  <c r="D94"/>
  <c r="D93"/>
  <c r="D92"/>
  <c r="D91"/>
  <c r="D90"/>
  <c r="D89"/>
  <c r="G88"/>
  <c r="G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</calcChain>
</file>

<file path=xl/sharedStrings.xml><?xml version="1.0" encoding="utf-8"?>
<sst xmlns="http://schemas.openxmlformats.org/spreadsheetml/2006/main" count="710" uniqueCount="251">
  <si>
    <t>№ п/п</t>
  </si>
  <si>
    <t>Адреса будинків</t>
  </si>
  <si>
    <t>Вид робіт</t>
  </si>
  <si>
    <t>Обсяг виконання робіт</t>
  </si>
  <si>
    <t>Дата виконання</t>
  </si>
  <si>
    <t>Вартість робіт тис.грн.</t>
  </si>
  <si>
    <t>1. Программа проведення поточного ремонту будинків, об'єктів благоустрою та виконання заходів підготовки до зими житлового фонду міста на 2016 рік</t>
  </si>
  <si>
    <t>Льотна,1/59</t>
  </si>
  <si>
    <t>Ремонт рулонної покрівлі</t>
  </si>
  <si>
    <t>м2</t>
  </si>
  <si>
    <t>січень</t>
  </si>
  <si>
    <t>Волковича,17</t>
  </si>
  <si>
    <t>Льотна,5</t>
  </si>
  <si>
    <t>Льотна,25а</t>
  </si>
  <si>
    <t>Льотна,16</t>
  </si>
  <si>
    <t>пр. Миру,251 (3 під.)</t>
  </si>
  <si>
    <t>лютий</t>
  </si>
  <si>
    <t xml:space="preserve">пр. Миру,257 </t>
  </si>
  <si>
    <t>Нафтовиків,21</t>
  </si>
  <si>
    <t>березень</t>
  </si>
  <si>
    <t>Гагаріна,11</t>
  </si>
  <si>
    <t>Елеваторна,2</t>
  </si>
  <si>
    <t>Нафтовиків,11</t>
  </si>
  <si>
    <t>Красносільського,73</t>
  </si>
  <si>
    <t>Нафтовиків,9</t>
  </si>
  <si>
    <t>Нафтовиків,17</t>
  </si>
  <si>
    <t>Харківська,6</t>
  </si>
  <si>
    <t>пр. Миру,269</t>
  </si>
  <si>
    <t>пр. Миру,211</t>
  </si>
  <si>
    <t>М.Загривного,3а</t>
  </si>
  <si>
    <t>Мстиславська,175</t>
  </si>
  <si>
    <t>Льотна,27</t>
  </si>
  <si>
    <t>О.Кошового,29</t>
  </si>
  <si>
    <t>пр. Миру,190</t>
  </si>
  <si>
    <t>Льотна,21</t>
  </si>
  <si>
    <t>Волковича,3</t>
  </si>
  <si>
    <t>Льотна,3 кв.87</t>
  </si>
  <si>
    <t>квітень</t>
  </si>
  <si>
    <t>Льотна,5  кв.103,104,105</t>
  </si>
  <si>
    <t>Льотна,29 кв.47</t>
  </si>
  <si>
    <t>пр. Миру,209 кв.58,59</t>
  </si>
  <si>
    <t>пр. Миру,269 кв.160</t>
  </si>
  <si>
    <t>Мстиславська,175 під6</t>
  </si>
  <si>
    <t>Незалежності,22 коз.2 п.</t>
  </si>
  <si>
    <t>Нафтовиків,7 кв.13</t>
  </si>
  <si>
    <t>Мстиславська,132 кв.58,59,53</t>
  </si>
  <si>
    <t>Льотна,10 кв.47</t>
  </si>
  <si>
    <t>Нафтовиків,13 кв.8</t>
  </si>
  <si>
    <t>пр. Миру,211 кв.14,28</t>
  </si>
  <si>
    <t>Льотна,3а кв.37</t>
  </si>
  <si>
    <t>М. Загрівного,74а кв.21</t>
  </si>
  <si>
    <t>Льотна,21 кв.20</t>
  </si>
  <si>
    <t>пр. Миру,157б кв.13,43,45</t>
  </si>
  <si>
    <t>Льотна,22 (1 під.)</t>
  </si>
  <si>
    <t>Ремонт під'їздів</t>
  </si>
  <si>
    <t>шт.</t>
  </si>
  <si>
    <t>Льотна,11 (2 під)</t>
  </si>
  <si>
    <t>Ю.Мезенцева,80 під.4</t>
  </si>
  <si>
    <t>пр. Миру,271 під.4</t>
  </si>
  <si>
    <t>пр. Миру,159</t>
  </si>
  <si>
    <t>Ю.Мезенцева,80 під.2</t>
  </si>
  <si>
    <t>Мстиславська,138 під.4</t>
  </si>
  <si>
    <t>Мстиславська,138 під.5</t>
  </si>
  <si>
    <t>Мстиславська,175 під.4</t>
  </si>
  <si>
    <t>пр. Миру,253 під.2</t>
  </si>
  <si>
    <t>О.Кошового,29 під.2</t>
  </si>
  <si>
    <t>пр. Миру,155А під.1</t>
  </si>
  <si>
    <t>Попова,11</t>
  </si>
  <si>
    <t>Дніпровська,6</t>
  </si>
  <si>
    <t>пр. Миру,211 під.1</t>
  </si>
  <si>
    <t>пр. Миру,204 під.3</t>
  </si>
  <si>
    <t>пр. Миру,204 під.2</t>
  </si>
  <si>
    <t>пр. Миру,204 під.4</t>
  </si>
  <si>
    <t>пр. Миру,204 під.5</t>
  </si>
  <si>
    <t>пр. Миру,204 під.6</t>
  </si>
  <si>
    <t>пр. Миру,157а під.3</t>
  </si>
  <si>
    <t>Дніпровська,2 під.1,2</t>
  </si>
  <si>
    <t>Красносільського,71</t>
  </si>
  <si>
    <t>Забивання вікон, продухів, ремонт рам</t>
  </si>
  <si>
    <t>Попова,13</t>
  </si>
  <si>
    <t>Елеваторна,8а</t>
  </si>
  <si>
    <t>Незалежності,14</t>
  </si>
  <si>
    <t>Льотна,1</t>
  </si>
  <si>
    <t>Мстиславська,130а</t>
  </si>
  <si>
    <t>пр. Миру,213</t>
  </si>
  <si>
    <t>Льотна,15</t>
  </si>
  <si>
    <t>Незалежності,60</t>
  </si>
  <si>
    <t>Незалежності,18</t>
  </si>
  <si>
    <t>Ремонт дверей</t>
  </si>
  <si>
    <t>Красносільського,83</t>
  </si>
  <si>
    <t>Незалежності,62</t>
  </si>
  <si>
    <t>Красносільського,79</t>
  </si>
  <si>
    <t>пр.Миру,269</t>
  </si>
  <si>
    <t>пр. Миру,210</t>
  </si>
  <si>
    <t>Незалежності,22</t>
  </si>
  <si>
    <t>Ремонт ліфтових</t>
  </si>
  <si>
    <t>Волковича,4</t>
  </si>
  <si>
    <t>пр. Миру,253</t>
  </si>
  <si>
    <t>Дніпровська,35</t>
  </si>
  <si>
    <t>Скління вікон</t>
  </si>
  <si>
    <t>Дніпровська,31</t>
  </si>
  <si>
    <t>Гагаріна,9а</t>
  </si>
  <si>
    <t>пр. Миру,215</t>
  </si>
  <si>
    <t>пр. Миру,213А</t>
  </si>
  <si>
    <t>пр. Миру,155А</t>
  </si>
  <si>
    <t>Еськова,8</t>
  </si>
  <si>
    <t>пр. Миру,199а</t>
  </si>
  <si>
    <t>Дніпровська,10</t>
  </si>
  <si>
    <t>Мурування стін</t>
  </si>
  <si>
    <t>Волковича,7/49</t>
  </si>
  <si>
    <t>Єськова,6 к.1</t>
  </si>
  <si>
    <t>Ливнева каналіз.</t>
  </si>
  <si>
    <t>м</t>
  </si>
  <si>
    <t>пр. Миру,10</t>
  </si>
  <si>
    <t>Ремонт стяжки</t>
  </si>
  <si>
    <t>пр.Миру,249</t>
  </si>
  <si>
    <t>Льотна,12а</t>
  </si>
  <si>
    <t>Незалежності,40</t>
  </si>
  <si>
    <t>Незалежності,52</t>
  </si>
  <si>
    <t>Харківська,2</t>
  </si>
  <si>
    <t>пр. Миру,204</t>
  </si>
  <si>
    <t>пр. Миру,255а</t>
  </si>
  <si>
    <t>Мстиславська,173</t>
  </si>
  <si>
    <t>Гагаріна,6</t>
  </si>
  <si>
    <t>Кошового,24</t>
  </si>
  <si>
    <t>Балкон</t>
  </si>
  <si>
    <t>Льотна,3б/3</t>
  </si>
  <si>
    <t>Ремонт штукатурки</t>
  </si>
  <si>
    <t>Єськова,8</t>
  </si>
  <si>
    <t>Єськова,10</t>
  </si>
  <si>
    <t>О.Кошового,33</t>
  </si>
  <si>
    <t>пр. Миру,155а</t>
  </si>
  <si>
    <t>Сміттєпровід</t>
  </si>
  <si>
    <t>Ремонт перил</t>
  </si>
  <si>
    <t>М.Загривного,3</t>
  </si>
  <si>
    <t>Фарбування труб та решіток</t>
  </si>
  <si>
    <t>пр. Гомельський,7</t>
  </si>
  <si>
    <t>Є.Онацького,39</t>
  </si>
  <si>
    <t>Авіаторів,19</t>
  </si>
  <si>
    <t>Кошового,18,20,22,27</t>
  </si>
  <si>
    <t>Ремзаводська,10,12,14,16</t>
  </si>
  <si>
    <t>Незалежності,74</t>
  </si>
  <si>
    <t>Ремонт швів</t>
  </si>
  <si>
    <t>Улаштування люків</t>
  </si>
  <si>
    <t>пр. Миру,193</t>
  </si>
  <si>
    <t>Льотна,3б</t>
  </si>
  <si>
    <t>Заньковецької,28</t>
  </si>
  <si>
    <t>Ізоляція трубопроводів</t>
  </si>
  <si>
    <t>Харківська,8</t>
  </si>
  <si>
    <t>Гагаріна,4</t>
  </si>
  <si>
    <t>Нафтовиків,15</t>
  </si>
  <si>
    <t>Нафтовиків,19</t>
  </si>
  <si>
    <t>Незалежності,16</t>
  </si>
  <si>
    <t>Фарбування дворового обладнання</t>
  </si>
  <si>
    <t>Нафтовиків,19,21</t>
  </si>
  <si>
    <t>Харківська,2,6,8,10,12</t>
  </si>
  <si>
    <t>Волковича,2а,2б,2,4,6,8,10,12,15</t>
  </si>
  <si>
    <t>Елеваторна,2,4б,8а</t>
  </si>
  <si>
    <t>Еськова,4</t>
  </si>
  <si>
    <t>Кошового,25,31</t>
  </si>
  <si>
    <t>Льотна,19,21</t>
  </si>
  <si>
    <t>Нафтовиків,1</t>
  </si>
  <si>
    <t>Дніпровська,4,10,31</t>
  </si>
  <si>
    <t>Незалежності,40,14</t>
  </si>
  <si>
    <t>Красносільського,71,79</t>
  </si>
  <si>
    <t>Льотна,25,27</t>
  </si>
  <si>
    <t>Мстиславська,179</t>
  </si>
  <si>
    <t>Партизанська,51,53</t>
  </si>
  <si>
    <t>Г.Чорнобиля,1,5</t>
  </si>
  <si>
    <t>Льотна,18,20,22,10,12,14</t>
  </si>
  <si>
    <t>пр. Миру,157а,157б</t>
  </si>
  <si>
    <t>Мстиславська,134,169,171,177,130,132,138,140</t>
  </si>
  <si>
    <t>Еськова,4,6,8,10 кор.1,2,3,14 кор.1,2,3</t>
  </si>
  <si>
    <t>пр. Миру,201а,197а,207,203а</t>
  </si>
  <si>
    <t>Волковича,21,23,17,19,3,5,7,9</t>
  </si>
  <si>
    <t>пр. Миру, 251,253,249,255,255а, 212,263,257,269,271,271а,204, 206,193,211, 211а</t>
  </si>
  <si>
    <t>Гагаріна,2,2а,4,6,9а,11</t>
  </si>
  <si>
    <t>Дніпровська,,35,2,6</t>
  </si>
  <si>
    <t>Красносільського,75,83,87</t>
  </si>
  <si>
    <t>Незалежності,16,18,22,52,60,62, 70,72,74,76</t>
  </si>
  <si>
    <t>Фарбування цоколів</t>
  </si>
  <si>
    <t>Дніпровська,31,2,4,6,10,</t>
  </si>
  <si>
    <t>Харківська,10,12,8</t>
  </si>
  <si>
    <t>Гагаріна,2,6</t>
  </si>
  <si>
    <t>Незалежності,18,22</t>
  </si>
  <si>
    <t>пров.Гомельський,5</t>
  </si>
  <si>
    <t>Льотна,19</t>
  </si>
  <si>
    <t>Льотна,23</t>
  </si>
  <si>
    <t>Необхідні матеріали</t>
  </si>
  <si>
    <t>Кількість матеріалів</t>
  </si>
  <si>
    <t>Відмітка про виконання</t>
  </si>
  <si>
    <t>1. Ремонт покрівель</t>
  </si>
  <si>
    <t xml:space="preserve">Партизанська,53 </t>
  </si>
  <si>
    <t xml:space="preserve">Руберойд   Газ  </t>
  </si>
  <si>
    <t xml:space="preserve">1410 м2   230 кг  </t>
  </si>
  <si>
    <t>Кошового,27</t>
  </si>
  <si>
    <t>Миру,253</t>
  </si>
  <si>
    <t>2. Ремонт житлового фонду</t>
  </si>
  <si>
    <t>Миру,157а (5 під.)</t>
  </si>
  <si>
    <t>Ремонт під’їздів</t>
  </si>
  <si>
    <t>-</t>
  </si>
  <si>
    <t xml:space="preserve">Партизанська,53 (2 під.) </t>
  </si>
  <si>
    <t>Нафтовиків,13,14,15,16,17,19, Волковича,4,6,8,            Льотна,7,9,17,10</t>
  </si>
  <si>
    <t>Фарбування зовнішнього газопроводу</t>
  </si>
  <si>
    <t>Фарба</t>
  </si>
  <si>
    <t>14кг</t>
  </si>
  <si>
    <t>Всього:</t>
  </si>
  <si>
    <t xml:space="preserve">травень </t>
  </si>
  <si>
    <t>Інформація</t>
  </si>
  <si>
    <t>про виконання поточного ремонту житлових будинків</t>
  </si>
  <si>
    <t>згідно Програми проведення поточного ремонту будинків, об`єктів благоустрою та виконання заходів з підготовки до зими  житлового фонду міста Чернігова на 2016 рік.</t>
  </si>
  <si>
    <t xml:space="preserve">Орієнтовний план </t>
  </si>
  <si>
    <t xml:space="preserve"> виконання поточного ремонту житлових будинків</t>
  </si>
  <si>
    <t xml:space="preserve">на червень місяць  2016 р. по КП "ЖЕК-13" Чернігівської міської ради </t>
  </si>
  <si>
    <t>Вартість робіт грн.</t>
  </si>
  <si>
    <t>Волковича,8</t>
  </si>
  <si>
    <t>Льотна,22</t>
  </si>
  <si>
    <t>пр. Миру,212</t>
  </si>
  <si>
    <t xml:space="preserve">Мстиславська,132 </t>
  </si>
  <si>
    <t>Мстиславська,134</t>
  </si>
  <si>
    <t>Мезенцева,80</t>
  </si>
  <si>
    <t>Льотна,21 під.2</t>
  </si>
  <si>
    <t>пр. Миру,201а</t>
  </si>
  <si>
    <t>О.Кошового,31 під.4</t>
  </si>
  <si>
    <t>Незалежності,72</t>
  </si>
  <si>
    <t>Харківська,12</t>
  </si>
  <si>
    <t>пр. Миру,153</t>
  </si>
  <si>
    <t>пр. Миру,199А</t>
  </si>
  <si>
    <t>пр.Миру,210</t>
  </si>
  <si>
    <t>Дніпровська,2</t>
  </si>
  <si>
    <t>ремонт поручня</t>
  </si>
  <si>
    <t>Нафтовмків,1,6,7,8,9,11,12,14,16</t>
  </si>
  <si>
    <t>Кошового,33,24,25,31</t>
  </si>
  <si>
    <t>Волковича,2,2а,14/1</t>
  </si>
  <si>
    <t>Льотна,1,3,4,5,13,17,18,16,20</t>
  </si>
  <si>
    <t>Льотна,11,3а,3в</t>
  </si>
  <si>
    <t>пр. Миру,209</t>
  </si>
  <si>
    <t>Мстиславська,171,173</t>
  </si>
  <si>
    <t>Нафтовиків,16,19</t>
  </si>
  <si>
    <t>Волковича,12</t>
  </si>
  <si>
    <t>Мезенцева,87</t>
  </si>
  <si>
    <t>Ремонт фасадів</t>
  </si>
  <si>
    <t>пр. Миру,214,204</t>
  </si>
  <si>
    <t>Незалежності,14,16,18,52,60,62</t>
  </si>
  <si>
    <t xml:space="preserve">пр. Миру,209 </t>
  </si>
  <si>
    <t>Мстиславська,132</t>
  </si>
  <si>
    <t xml:space="preserve">у січні-травні 2016 р. по КП "ЖЕК-13" Чернігівської міської ради </t>
  </si>
  <si>
    <t>пр.Миру,215 п.1</t>
  </si>
  <si>
    <t>27,9кг</t>
  </si>
  <si>
    <t>пр.Миру,215 п.2</t>
  </si>
  <si>
    <t>пр.Миру,213а п.1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</si>
</sst>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1" fontId="0" fillId="0" borderId="7" xfId="0" applyNumberFormat="1" applyFill="1" applyBorder="1" applyAlignment="1">
      <alignment horizontal="right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top" wrapText="1"/>
    </xf>
    <xf numFmtId="0" fontId="0" fillId="0" borderId="10" xfId="0" applyFont="1" applyFill="1" applyBorder="1" applyAlignment="1">
      <alignment wrapText="1"/>
    </xf>
    <xf numFmtId="0" fontId="0" fillId="0" borderId="10" xfId="0" applyFill="1" applyBorder="1" applyAlignment="1">
      <alignment horizontal="left" vertical="center" wrapText="1"/>
    </xf>
    <xf numFmtId="2" fontId="0" fillId="0" borderId="10" xfId="0" applyNumberFormat="1" applyFont="1" applyFill="1" applyBorder="1" applyAlignment="1">
      <alignment wrapText="1"/>
    </xf>
    <xf numFmtId="0" fontId="0" fillId="0" borderId="0" xfId="0" applyAlignment="1">
      <alignment vertical="top"/>
    </xf>
    <xf numFmtId="1" fontId="2" fillId="0" borderId="7" xfId="0" applyNumberFormat="1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wrapText="1"/>
    </xf>
    <xf numFmtId="0" fontId="0" fillId="0" borderId="10" xfId="0" applyFill="1" applyBorder="1"/>
    <xf numFmtId="1" fontId="0" fillId="0" borderId="7" xfId="0" applyNumberFormat="1" applyFill="1" applyBorder="1" applyAlignment="1">
      <alignment horizontal="right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2" fontId="4" fillId="0" borderId="10" xfId="0" applyNumberFormat="1" applyFont="1" applyFill="1" applyBorder="1" applyAlignment="1"/>
    <xf numFmtId="0" fontId="0" fillId="0" borderId="10" xfId="0" applyBorder="1"/>
    <xf numFmtId="1" fontId="0" fillId="0" borderId="7" xfId="0" applyNumberFormat="1" applyBorder="1" applyAlignment="1">
      <alignment horizontal="righ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/>
    <xf numFmtId="0" fontId="0" fillId="0" borderId="10" xfId="0" applyBorder="1" applyAlignment="1">
      <alignment horizontal="left"/>
    </xf>
    <xf numFmtId="2" fontId="0" fillId="0" borderId="10" xfId="0" applyNumberFormat="1" applyBorder="1"/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left"/>
    </xf>
    <xf numFmtId="164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9" xfId="0" applyBorder="1"/>
    <xf numFmtId="164" fontId="0" fillId="0" borderId="7" xfId="0" applyNumberFormat="1" applyBorder="1"/>
    <xf numFmtId="0" fontId="0" fillId="0" borderId="9" xfId="0" applyFill="1" applyBorder="1"/>
    <xf numFmtId="2" fontId="0" fillId="0" borderId="7" xfId="0" applyNumberFormat="1" applyBorder="1"/>
    <xf numFmtId="0" fontId="0" fillId="0" borderId="10" xfId="0" applyBorder="1" applyAlignment="1">
      <alignment vertical="top" wrapText="1"/>
    </xf>
    <xf numFmtId="164" fontId="0" fillId="0" borderId="7" xfId="0" applyNumberForma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/>
    <xf numFmtId="2" fontId="6" fillId="0" borderId="0" xfId="0" applyNumberFormat="1" applyFont="1" applyFill="1" applyBorder="1"/>
    <xf numFmtId="2" fontId="8" fillId="0" borderId="0" xfId="0" applyNumberFormat="1" applyFont="1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vertical="center" wrapText="1"/>
    </xf>
    <xf numFmtId="2" fontId="1" fillId="2" borderId="10" xfId="0" applyNumberFormat="1" applyFont="1" applyFill="1" applyBorder="1"/>
    <xf numFmtId="2" fontId="0" fillId="2" borderId="10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vertical="top"/>
    </xf>
    <xf numFmtId="2" fontId="11" fillId="2" borderId="10" xfId="0" applyNumberFormat="1" applyFont="1" applyFill="1" applyBorder="1"/>
    <xf numFmtId="49" fontId="0" fillId="0" borderId="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164" fontId="6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7" xfId="0" applyFill="1" applyBorder="1"/>
    <xf numFmtId="2" fontId="0" fillId="0" borderId="10" xfId="0" applyNumberFormat="1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6" fillId="0" borderId="10" xfId="0" applyNumberFormat="1" applyFont="1" applyFill="1" applyBorder="1"/>
    <xf numFmtId="49" fontId="0" fillId="0" borderId="10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top"/>
    </xf>
    <xf numFmtId="2" fontId="6" fillId="0" borderId="10" xfId="0" applyNumberFormat="1" applyFont="1" applyFill="1" applyBorder="1" applyAlignment="1">
      <alignment horizontal="right"/>
    </xf>
    <xf numFmtId="49" fontId="0" fillId="0" borderId="10" xfId="0" applyNumberFormat="1" applyFill="1" applyBorder="1" applyAlignment="1">
      <alignment horizontal="left" wrapText="1"/>
    </xf>
    <xf numFmtId="2" fontId="5" fillId="0" borderId="10" xfId="0" applyNumberFormat="1" applyFont="1" applyFill="1" applyBorder="1" applyAlignment="1">
      <alignment horizontal="right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2" fontId="12" fillId="0" borderId="10" xfId="0" applyNumberFormat="1" applyFont="1" applyFill="1" applyBorder="1" applyAlignment="1">
      <alignment horizontal="right"/>
    </xf>
    <xf numFmtId="2" fontId="8" fillId="0" borderId="10" xfId="0" applyNumberFormat="1" applyFont="1" applyFill="1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opLeftCell="A10" zoomScale="90" zoomScaleNormal="90" workbookViewId="0">
      <selection activeCell="K23" sqref="K23"/>
    </sheetView>
  </sheetViews>
  <sheetFormatPr defaultRowHeight="15"/>
  <cols>
    <col min="1" max="1" width="5" style="1" customWidth="1"/>
    <col min="2" max="2" width="29.7109375" customWidth="1"/>
    <col min="3" max="3" width="16.85546875" customWidth="1"/>
    <col min="4" max="4" width="11.42578125" customWidth="1"/>
    <col min="5" max="5" width="10.7109375" customWidth="1"/>
    <col min="6" max="6" width="12.28515625" customWidth="1"/>
    <col min="7" max="7" width="13" customWidth="1"/>
  </cols>
  <sheetData>
    <row r="1" spans="1:15" ht="18.75">
      <c r="A1" s="92" t="s">
        <v>211</v>
      </c>
      <c r="B1" s="92"/>
      <c r="C1" s="92"/>
      <c r="D1" s="92"/>
      <c r="E1" s="92"/>
      <c r="F1" s="92"/>
      <c r="G1" s="92"/>
    </row>
    <row r="2" spans="1:15" ht="18.75">
      <c r="A2" s="92" t="s">
        <v>212</v>
      </c>
      <c r="B2" s="92"/>
      <c r="C2" s="92"/>
      <c r="D2" s="92"/>
      <c r="E2" s="92"/>
      <c r="F2" s="92"/>
      <c r="G2" s="92"/>
    </row>
    <row r="3" spans="1:15" ht="18.75">
      <c r="A3" s="92" t="s">
        <v>213</v>
      </c>
      <c r="B3" s="92"/>
      <c r="C3" s="92"/>
      <c r="D3" s="92"/>
      <c r="E3" s="92"/>
      <c r="F3" s="92"/>
      <c r="G3" s="92"/>
    </row>
    <row r="4" spans="1:15" ht="61.5" customHeight="1">
      <c r="A4" s="93" t="s">
        <v>210</v>
      </c>
      <c r="B4" s="93"/>
      <c r="C4" s="93"/>
      <c r="D4" s="93"/>
      <c r="E4" s="93"/>
      <c r="F4" s="93"/>
      <c r="G4" s="93"/>
      <c r="O4" s="1"/>
    </row>
    <row r="5" spans="1:15" ht="15" customHeight="1">
      <c r="A5" s="94" t="s">
        <v>0</v>
      </c>
      <c r="B5" s="96" t="s">
        <v>1</v>
      </c>
      <c r="C5" s="96" t="s">
        <v>2</v>
      </c>
      <c r="D5" s="94" t="s">
        <v>188</v>
      </c>
      <c r="E5" s="94" t="s">
        <v>189</v>
      </c>
      <c r="F5" s="94" t="s">
        <v>5</v>
      </c>
      <c r="G5" s="94" t="s">
        <v>190</v>
      </c>
    </row>
    <row r="6" spans="1:15" ht="34.5" customHeight="1">
      <c r="A6" s="95"/>
      <c r="B6" s="97"/>
      <c r="C6" s="97"/>
      <c r="D6" s="95"/>
      <c r="E6" s="95"/>
      <c r="F6" s="95"/>
      <c r="G6" s="95"/>
    </row>
    <row r="7" spans="1:15" ht="21.75" customHeight="1">
      <c r="A7" s="50"/>
      <c r="B7" s="102" t="s">
        <v>191</v>
      </c>
      <c r="C7" s="103"/>
      <c r="D7" s="103"/>
      <c r="E7" s="103"/>
      <c r="F7" s="104"/>
      <c r="G7" s="20"/>
      <c r="H7" s="2"/>
      <c r="I7" s="2"/>
    </row>
    <row r="8" spans="1:15" ht="15" customHeight="1">
      <c r="A8" s="3">
        <v>1</v>
      </c>
      <c r="B8" s="4" t="s">
        <v>192</v>
      </c>
      <c r="C8" s="94" t="s">
        <v>8</v>
      </c>
      <c r="D8" s="86" t="s">
        <v>193</v>
      </c>
      <c r="E8" s="86" t="s">
        <v>194</v>
      </c>
      <c r="F8" s="63">
        <v>27</v>
      </c>
      <c r="G8" s="22"/>
      <c r="H8" s="62"/>
      <c r="I8" s="2"/>
    </row>
    <row r="9" spans="1:15">
      <c r="A9" s="3">
        <v>2</v>
      </c>
      <c r="B9" s="9" t="s">
        <v>195</v>
      </c>
      <c r="C9" s="98"/>
      <c r="D9" s="87"/>
      <c r="E9" s="87"/>
      <c r="F9" s="63">
        <v>18.149999999999999</v>
      </c>
      <c r="G9" s="22"/>
      <c r="H9" s="45"/>
      <c r="I9" s="2"/>
      <c r="J9" s="11"/>
    </row>
    <row r="10" spans="1:15">
      <c r="A10" s="3">
        <v>3</v>
      </c>
      <c r="B10" s="4" t="s">
        <v>185</v>
      </c>
      <c r="C10" s="98"/>
      <c r="D10" s="87"/>
      <c r="E10" s="87"/>
      <c r="F10" s="63">
        <v>42.35</v>
      </c>
      <c r="G10" s="22"/>
      <c r="H10" s="45"/>
      <c r="I10" s="2"/>
    </row>
    <row r="11" spans="1:15">
      <c r="A11" s="3">
        <v>4</v>
      </c>
      <c r="B11" s="4" t="s">
        <v>196</v>
      </c>
      <c r="C11" s="98"/>
      <c r="D11" s="64"/>
      <c r="E11" s="65"/>
      <c r="F11" s="63">
        <v>60.5</v>
      </c>
      <c r="G11" s="22"/>
      <c r="H11" s="45"/>
      <c r="I11" s="2"/>
    </row>
    <row r="12" spans="1:15" ht="15.75">
      <c r="A12" s="3"/>
      <c r="B12" s="4"/>
      <c r="C12" s="3"/>
      <c r="D12" s="7"/>
      <c r="E12" s="7"/>
      <c r="F12" s="66">
        <f>SUM(F8:F11)</f>
        <v>148</v>
      </c>
      <c r="G12" s="67"/>
      <c r="J12" s="46"/>
    </row>
    <row r="13" spans="1:15" ht="16.5" customHeight="1">
      <c r="A13" s="99" t="s">
        <v>197</v>
      </c>
      <c r="B13" s="100"/>
      <c r="C13" s="100"/>
      <c r="D13" s="100"/>
      <c r="E13" s="100"/>
      <c r="F13" s="101"/>
      <c r="G13" s="68"/>
    </row>
    <row r="14" spans="1:15" s="1" customFormat="1">
      <c r="A14" s="17">
        <v>1</v>
      </c>
      <c r="B14" s="69" t="s">
        <v>198</v>
      </c>
      <c r="C14" s="94" t="s">
        <v>199</v>
      </c>
      <c r="D14" s="94" t="s">
        <v>200</v>
      </c>
      <c r="E14" s="94" t="s">
        <v>200</v>
      </c>
      <c r="F14" s="70">
        <v>6</v>
      </c>
      <c r="G14" s="70"/>
    </row>
    <row r="15" spans="1:15" s="1" customFormat="1">
      <c r="A15" s="17">
        <v>2</v>
      </c>
      <c r="B15" s="69" t="s">
        <v>201</v>
      </c>
      <c r="C15" s="98"/>
      <c r="D15" s="98"/>
      <c r="E15" s="98"/>
      <c r="F15" s="70">
        <v>6</v>
      </c>
      <c r="G15" s="70"/>
    </row>
    <row r="16" spans="1:15" ht="16.5" customHeight="1">
      <c r="A16" s="71"/>
      <c r="B16" s="72"/>
      <c r="C16" s="72"/>
      <c r="D16" s="72"/>
      <c r="E16" s="73"/>
      <c r="F16" s="74">
        <f>SUM(F14:F15)</f>
        <v>12</v>
      </c>
      <c r="G16" s="74"/>
    </row>
    <row r="17" spans="1:9" ht="50.25" customHeight="1">
      <c r="A17" s="68">
        <v>3</v>
      </c>
      <c r="B17" s="75" t="s">
        <v>202</v>
      </c>
      <c r="C17" s="3" t="s">
        <v>203</v>
      </c>
      <c r="D17" s="76" t="s">
        <v>204</v>
      </c>
      <c r="E17" s="76" t="s">
        <v>205</v>
      </c>
      <c r="F17" s="77">
        <v>2.5</v>
      </c>
      <c r="G17" s="74"/>
      <c r="I17" s="47"/>
    </row>
    <row r="18" spans="1:9" ht="15.75">
      <c r="A18" s="68"/>
      <c r="B18" s="75"/>
      <c r="C18" s="3"/>
      <c r="D18" s="76"/>
      <c r="E18" s="76"/>
      <c r="F18" s="77"/>
      <c r="G18" s="74"/>
    </row>
    <row r="19" spans="1:9" ht="15.75">
      <c r="A19" s="68">
        <v>4</v>
      </c>
      <c r="B19" s="78" t="s">
        <v>247</v>
      </c>
      <c r="C19" s="85" t="s">
        <v>95</v>
      </c>
      <c r="D19" s="86" t="s">
        <v>204</v>
      </c>
      <c r="E19" s="89" t="s">
        <v>248</v>
      </c>
      <c r="F19" s="79">
        <v>3</v>
      </c>
      <c r="G19" s="74"/>
    </row>
    <row r="20" spans="1:9" ht="15.75">
      <c r="A20" s="68">
        <v>5</v>
      </c>
      <c r="B20" s="78" t="s">
        <v>249</v>
      </c>
      <c r="C20" s="85"/>
      <c r="D20" s="87"/>
      <c r="E20" s="90"/>
      <c r="F20" s="79">
        <v>3</v>
      </c>
      <c r="G20" s="74"/>
    </row>
    <row r="21" spans="1:9" ht="15.75">
      <c r="A21" s="68">
        <v>6</v>
      </c>
      <c r="B21" s="78" t="s">
        <v>250</v>
      </c>
      <c r="C21" s="85"/>
      <c r="D21" s="88"/>
      <c r="E21" s="91"/>
      <c r="F21" s="79">
        <v>3</v>
      </c>
      <c r="G21" s="74"/>
    </row>
    <row r="22" spans="1:9" ht="15.75">
      <c r="A22" s="68"/>
      <c r="B22" s="78"/>
      <c r="C22" s="80"/>
      <c r="D22" s="81"/>
      <c r="E22" s="82"/>
      <c r="F22" s="83">
        <f>SUM(F19:F21)</f>
        <v>9</v>
      </c>
      <c r="G22" s="74"/>
    </row>
    <row r="23" spans="1:9" ht="18.75">
      <c r="A23" s="17"/>
      <c r="B23" s="17" t="s">
        <v>206</v>
      </c>
      <c r="C23" s="71"/>
      <c r="D23" s="72"/>
      <c r="E23" s="73"/>
      <c r="F23" s="74">
        <f>F17+F16+F12+F22</f>
        <v>171.5</v>
      </c>
      <c r="G23" s="84"/>
    </row>
    <row r="24" spans="1:9" ht="18.75">
      <c r="A24" s="44"/>
      <c r="B24" s="44"/>
      <c r="C24" s="43"/>
      <c r="D24" s="43"/>
      <c r="E24" s="43"/>
      <c r="F24" s="48"/>
      <c r="G24" s="49"/>
    </row>
    <row r="25" spans="1:9">
      <c r="A25" s="44"/>
      <c r="B25" s="2"/>
      <c r="C25" s="2"/>
      <c r="D25" s="2"/>
      <c r="E25" s="2"/>
      <c r="F25" s="2"/>
      <c r="G25" s="2"/>
    </row>
    <row r="26" spans="1:9">
      <c r="A26" s="44"/>
      <c r="B26" s="2"/>
      <c r="C26" s="2"/>
      <c r="D26" s="2"/>
      <c r="E26" s="2"/>
      <c r="F26" s="2"/>
      <c r="G26" s="2"/>
    </row>
  </sheetData>
  <mergeCells count="22">
    <mergeCell ref="A13:F13"/>
    <mergeCell ref="F5:F6"/>
    <mergeCell ref="B7:F7"/>
    <mergeCell ref="C8:C11"/>
    <mergeCell ref="D8:D10"/>
    <mergeCell ref="E8:E10"/>
    <mergeCell ref="C19:C21"/>
    <mergeCell ref="D19:D21"/>
    <mergeCell ref="E19:E21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G5:G6"/>
    <mergeCell ref="C14:C15"/>
    <mergeCell ref="D14:D15"/>
    <mergeCell ref="E14:E15"/>
  </mergeCell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0"/>
  <sheetViews>
    <sheetView tabSelected="1" topLeftCell="A236" zoomScale="90" zoomScaleNormal="90" workbookViewId="0">
      <selection activeCell="J255" sqref="J255"/>
    </sheetView>
  </sheetViews>
  <sheetFormatPr defaultRowHeight="15"/>
  <cols>
    <col min="1" max="1" width="5" style="1" customWidth="1"/>
    <col min="2" max="2" width="30.140625" customWidth="1"/>
    <col min="3" max="3" width="18.85546875" customWidth="1"/>
    <col min="4" max="4" width="11" customWidth="1"/>
    <col min="5" max="5" width="4.42578125" customWidth="1"/>
    <col min="6" max="6" width="13.5703125" customWidth="1"/>
    <col min="7" max="7" width="17.85546875" customWidth="1"/>
  </cols>
  <sheetData>
    <row r="1" spans="1:9" hidden="1">
      <c r="B1" s="1"/>
      <c r="C1" s="1"/>
      <c r="D1" s="1"/>
      <c r="E1" s="1"/>
      <c r="F1" s="1"/>
      <c r="G1" s="1"/>
    </row>
    <row r="2" spans="1:9">
      <c r="B2" s="1"/>
      <c r="C2" s="1"/>
      <c r="D2" s="1"/>
      <c r="E2" s="1"/>
      <c r="F2" s="1"/>
      <c r="G2" s="1"/>
    </row>
    <row r="3" spans="1:9">
      <c r="B3" s="1"/>
      <c r="C3" s="1"/>
      <c r="D3" s="1"/>
      <c r="E3" s="1"/>
      <c r="F3" s="1"/>
      <c r="G3" s="1"/>
    </row>
    <row r="4" spans="1:9" ht="18.75">
      <c r="A4" s="92" t="s">
        <v>208</v>
      </c>
      <c r="B4" s="92"/>
      <c r="C4" s="92"/>
      <c r="D4" s="92"/>
      <c r="E4" s="92"/>
      <c r="F4" s="92"/>
      <c r="G4" s="92"/>
    </row>
    <row r="5" spans="1:9" ht="18.75">
      <c r="A5" s="92" t="s">
        <v>209</v>
      </c>
      <c r="B5" s="92"/>
      <c r="C5" s="92"/>
      <c r="D5" s="92"/>
      <c r="E5" s="92"/>
      <c r="F5" s="92"/>
      <c r="G5" s="92"/>
    </row>
    <row r="6" spans="1:9" ht="18.75">
      <c r="A6" s="92" t="s">
        <v>246</v>
      </c>
      <c r="B6" s="92"/>
      <c r="C6" s="92"/>
      <c r="D6" s="92"/>
      <c r="E6" s="92"/>
      <c r="F6" s="92"/>
      <c r="G6" s="92"/>
    </row>
    <row r="7" spans="1:9" ht="55.5" customHeight="1">
      <c r="A7" s="93" t="s">
        <v>210</v>
      </c>
      <c r="B7" s="93"/>
      <c r="C7" s="93"/>
      <c r="D7" s="93"/>
      <c r="E7" s="93"/>
      <c r="F7" s="93"/>
      <c r="G7" s="93"/>
    </row>
    <row r="8" spans="1:9" ht="15" customHeight="1">
      <c r="A8" s="94" t="s">
        <v>0</v>
      </c>
      <c r="B8" s="96" t="s">
        <v>1</v>
      </c>
      <c r="C8" s="96" t="s">
        <v>2</v>
      </c>
      <c r="D8" s="109" t="s">
        <v>3</v>
      </c>
      <c r="E8" s="110"/>
      <c r="F8" s="94" t="s">
        <v>4</v>
      </c>
      <c r="G8" s="94" t="s">
        <v>214</v>
      </c>
    </row>
    <row r="9" spans="1:9" ht="34.5" customHeight="1">
      <c r="A9" s="95"/>
      <c r="B9" s="97"/>
      <c r="C9" s="97"/>
      <c r="D9" s="111"/>
      <c r="E9" s="112"/>
      <c r="F9" s="95"/>
      <c r="G9" s="95"/>
    </row>
    <row r="10" spans="1:9" ht="30" customHeight="1">
      <c r="A10" s="50"/>
      <c r="B10" s="113" t="s">
        <v>6</v>
      </c>
      <c r="C10" s="114"/>
      <c r="D10" s="114"/>
      <c r="E10" s="114"/>
      <c r="F10" s="114"/>
      <c r="G10" s="115"/>
      <c r="H10" s="2"/>
    </row>
    <row r="11" spans="1:9" ht="15" customHeight="1">
      <c r="A11" s="3">
        <v>1</v>
      </c>
      <c r="B11" s="4" t="s">
        <v>7</v>
      </c>
      <c r="C11" s="94" t="s">
        <v>8</v>
      </c>
      <c r="D11" s="5">
        <f>G11/121</f>
        <v>31.357438016528924</v>
      </c>
      <c r="E11" s="6" t="s">
        <v>9</v>
      </c>
      <c r="F11" s="7" t="s">
        <v>10</v>
      </c>
      <c r="G11" s="8">
        <v>3794.25</v>
      </c>
      <c r="H11" s="2"/>
    </row>
    <row r="12" spans="1:9">
      <c r="A12" s="3">
        <v>2</v>
      </c>
      <c r="B12" s="9" t="s">
        <v>11</v>
      </c>
      <c r="C12" s="98"/>
      <c r="D12" s="5">
        <f t="shared" ref="D12:D61" si="0">G12/121</f>
        <v>29.052727272727275</v>
      </c>
      <c r="E12" s="6" t="s">
        <v>9</v>
      </c>
      <c r="F12" s="7" t="s">
        <v>10</v>
      </c>
      <c r="G12" s="10">
        <v>3515.38</v>
      </c>
      <c r="H12" s="2"/>
      <c r="I12" s="11"/>
    </row>
    <row r="13" spans="1:9">
      <c r="A13" s="3">
        <v>3</v>
      </c>
      <c r="B13" s="4" t="s">
        <v>12</v>
      </c>
      <c r="C13" s="98"/>
      <c r="D13" s="5">
        <f t="shared" si="0"/>
        <v>14.379504132231405</v>
      </c>
      <c r="E13" s="6" t="s">
        <v>9</v>
      </c>
      <c r="F13" s="7" t="s">
        <v>10</v>
      </c>
      <c r="G13" s="8">
        <v>1739.92</v>
      </c>
      <c r="H13" s="2"/>
    </row>
    <row r="14" spans="1:9">
      <c r="A14" s="3">
        <v>4</v>
      </c>
      <c r="B14" s="4" t="s">
        <v>13</v>
      </c>
      <c r="C14" s="98"/>
      <c r="D14" s="12">
        <f t="shared" si="0"/>
        <v>36.341074380165296</v>
      </c>
      <c r="E14" s="13" t="s">
        <v>9</v>
      </c>
      <c r="F14" s="7" t="s">
        <v>10</v>
      </c>
      <c r="G14" s="8">
        <v>4397.2700000000004</v>
      </c>
      <c r="H14" s="2"/>
    </row>
    <row r="15" spans="1:9">
      <c r="A15" s="3">
        <v>5</v>
      </c>
      <c r="B15" s="4" t="s">
        <v>14</v>
      </c>
      <c r="C15" s="98"/>
      <c r="D15" s="14">
        <f t="shared" si="0"/>
        <v>46.93421487603306</v>
      </c>
      <c r="E15" s="15" t="s">
        <v>9</v>
      </c>
      <c r="F15" s="7" t="s">
        <v>10</v>
      </c>
      <c r="G15" s="8">
        <v>5679.04</v>
      </c>
      <c r="H15" s="2"/>
    </row>
    <row r="16" spans="1:9">
      <c r="A16" s="3">
        <v>6</v>
      </c>
      <c r="B16" s="4" t="s">
        <v>15</v>
      </c>
      <c r="C16" s="98"/>
      <c r="D16" s="5">
        <f t="shared" si="0"/>
        <v>26.495537190082644</v>
      </c>
      <c r="E16" s="6" t="s">
        <v>9</v>
      </c>
      <c r="F16" s="7" t="s">
        <v>16</v>
      </c>
      <c r="G16" s="8">
        <v>3205.96</v>
      </c>
      <c r="H16" s="2"/>
    </row>
    <row r="17" spans="1:8">
      <c r="A17" s="3">
        <v>7</v>
      </c>
      <c r="B17" s="4" t="s">
        <v>17</v>
      </c>
      <c r="C17" s="98"/>
      <c r="D17" s="5">
        <f t="shared" si="0"/>
        <v>62.567768595041322</v>
      </c>
      <c r="E17" s="6" t="s">
        <v>9</v>
      </c>
      <c r="F17" s="7" t="s">
        <v>16</v>
      </c>
      <c r="G17" s="8">
        <v>7570.7</v>
      </c>
      <c r="H17" s="2"/>
    </row>
    <row r="18" spans="1:8">
      <c r="A18" s="3">
        <v>8</v>
      </c>
      <c r="B18" s="4" t="s">
        <v>18</v>
      </c>
      <c r="C18" s="98"/>
      <c r="D18" s="5">
        <f t="shared" si="0"/>
        <v>111.64867768595042</v>
      </c>
      <c r="E18" s="6" t="s">
        <v>9</v>
      </c>
      <c r="F18" s="3" t="s">
        <v>19</v>
      </c>
      <c r="G18" s="16">
        <v>13509.49</v>
      </c>
    </row>
    <row r="19" spans="1:8" ht="15.75" customHeight="1">
      <c r="A19" s="3">
        <v>9</v>
      </c>
      <c r="B19" s="17" t="s">
        <v>20</v>
      </c>
      <c r="C19" s="98"/>
      <c r="D19" s="18">
        <f t="shared" si="0"/>
        <v>1.5604132231404959</v>
      </c>
      <c r="E19" s="19" t="s">
        <v>9</v>
      </c>
      <c r="F19" s="20" t="s">
        <v>19</v>
      </c>
      <c r="G19" s="21">
        <v>188.81</v>
      </c>
    </row>
    <row r="20" spans="1:8">
      <c r="A20" s="3">
        <v>10</v>
      </c>
      <c r="B20" s="22" t="s">
        <v>21</v>
      </c>
      <c r="C20" s="98"/>
      <c r="D20" s="23">
        <f t="shared" si="0"/>
        <v>3.407190082644628</v>
      </c>
      <c r="E20" s="24" t="s">
        <v>9</v>
      </c>
      <c r="F20" s="25" t="s">
        <v>19</v>
      </c>
      <c r="G20" s="26">
        <v>412.27</v>
      </c>
    </row>
    <row r="21" spans="1:8">
      <c r="A21" s="3">
        <v>11</v>
      </c>
      <c r="B21" s="22" t="s">
        <v>22</v>
      </c>
      <c r="C21" s="98"/>
      <c r="D21" s="23">
        <f t="shared" si="0"/>
        <v>37.474545454545456</v>
      </c>
      <c r="E21" s="24" t="s">
        <v>9</v>
      </c>
      <c r="F21" s="25" t="s">
        <v>19</v>
      </c>
      <c r="G21" s="26">
        <v>4534.42</v>
      </c>
    </row>
    <row r="22" spans="1:8">
      <c r="A22" s="3">
        <v>12</v>
      </c>
      <c r="B22" s="27" t="s">
        <v>23</v>
      </c>
      <c r="C22" s="98"/>
      <c r="D22" s="23">
        <f t="shared" si="0"/>
        <v>3.9974380165289256</v>
      </c>
      <c r="E22" s="24" t="s">
        <v>9</v>
      </c>
      <c r="F22" s="25" t="s">
        <v>19</v>
      </c>
      <c r="G22" s="26">
        <v>483.69</v>
      </c>
    </row>
    <row r="23" spans="1:8">
      <c r="A23" s="3">
        <v>13</v>
      </c>
      <c r="B23" s="22" t="s">
        <v>24</v>
      </c>
      <c r="C23" s="98"/>
      <c r="D23" s="23">
        <f t="shared" si="0"/>
        <v>50.766528925619838</v>
      </c>
      <c r="E23" s="24" t="s">
        <v>9</v>
      </c>
      <c r="F23" s="25" t="s">
        <v>19</v>
      </c>
      <c r="G23" s="26">
        <v>6142.75</v>
      </c>
    </row>
    <row r="24" spans="1:8">
      <c r="A24" s="3">
        <v>14</v>
      </c>
      <c r="B24" s="22" t="s">
        <v>25</v>
      </c>
      <c r="C24" s="98"/>
      <c r="D24" s="23">
        <f t="shared" si="0"/>
        <v>15.715371900826446</v>
      </c>
      <c r="E24" s="24" t="s">
        <v>9</v>
      </c>
      <c r="F24" s="25" t="s">
        <v>19</v>
      </c>
      <c r="G24" s="26">
        <v>1901.56</v>
      </c>
    </row>
    <row r="25" spans="1:8">
      <c r="A25" s="3">
        <v>15</v>
      </c>
      <c r="B25" s="22" t="s">
        <v>26</v>
      </c>
      <c r="C25" s="98"/>
      <c r="D25" s="23">
        <f t="shared" si="0"/>
        <v>7.3621487603305793</v>
      </c>
      <c r="E25" s="24" t="s">
        <v>9</v>
      </c>
      <c r="F25" s="25" t="s">
        <v>19</v>
      </c>
      <c r="G25" s="26">
        <v>890.82</v>
      </c>
    </row>
    <row r="26" spans="1:8">
      <c r="A26" s="3">
        <v>16</v>
      </c>
      <c r="B26" s="22" t="s">
        <v>27</v>
      </c>
      <c r="C26" s="98"/>
      <c r="D26" s="23">
        <f t="shared" si="0"/>
        <v>54.265702479338842</v>
      </c>
      <c r="E26" s="24" t="s">
        <v>9</v>
      </c>
      <c r="F26" s="25" t="s">
        <v>19</v>
      </c>
      <c r="G26" s="26">
        <v>6566.15</v>
      </c>
    </row>
    <row r="27" spans="1:8">
      <c r="A27" s="3">
        <v>17</v>
      </c>
      <c r="B27" s="22" t="s">
        <v>28</v>
      </c>
      <c r="C27" s="98"/>
      <c r="D27" s="23">
        <f t="shared" si="0"/>
        <v>18.966115702479339</v>
      </c>
      <c r="E27" s="24" t="s">
        <v>9</v>
      </c>
      <c r="F27" s="25" t="s">
        <v>19</v>
      </c>
      <c r="G27" s="26">
        <v>2294.9</v>
      </c>
    </row>
    <row r="28" spans="1:8">
      <c r="A28" s="3">
        <v>18</v>
      </c>
      <c r="B28" s="22" t="s">
        <v>29</v>
      </c>
      <c r="C28" s="98"/>
      <c r="D28" s="23">
        <f t="shared" si="0"/>
        <v>7.3071900826446274</v>
      </c>
      <c r="E28" s="24" t="s">
        <v>9</v>
      </c>
      <c r="F28" s="25" t="s">
        <v>19</v>
      </c>
      <c r="G28" s="26">
        <v>884.17</v>
      </c>
    </row>
    <row r="29" spans="1:8">
      <c r="A29" s="3">
        <v>19</v>
      </c>
      <c r="B29" s="22" t="s">
        <v>30</v>
      </c>
      <c r="C29" s="98"/>
      <c r="D29" s="23">
        <f t="shared" si="0"/>
        <v>19.283884297520661</v>
      </c>
      <c r="E29" s="24" t="s">
        <v>9</v>
      </c>
      <c r="F29" s="25" t="s">
        <v>19</v>
      </c>
      <c r="G29" s="26">
        <v>2333.35</v>
      </c>
    </row>
    <row r="30" spans="1:8">
      <c r="A30" s="3">
        <v>20</v>
      </c>
      <c r="B30" s="22" t="s">
        <v>31</v>
      </c>
      <c r="C30" s="98"/>
      <c r="D30" s="23">
        <f t="shared" si="0"/>
        <v>4.1724793388429751</v>
      </c>
      <c r="E30" s="24" t="s">
        <v>9</v>
      </c>
      <c r="F30" s="25" t="s">
        <v>19</v>
      </c>
      <c r="G30" s="26">
        <v>504.87</v>
      </c>
    </row>
    <row r="31" spans="1:8">
      <c r="A31" s="3">
        <v>21</v>
      </c>
      <c r="B31" s="22" t="s">
        <v>32</v>
      </c>
      <c r="C31" s="98"/>
      <c r="D31" s="23">
        <f t="shared" si="0"/>
        <v>7.4970247933884293</v>
      </c>
      <c r="E31" s="24" t="s">
        <v>9</v>
      </c>
      <c r="F31" s="25" t="s">
        <v>19</v>
      </c>
      <c r="G31" s="26">
        <v>907.14</v>
      </c>
    </row>
    <row r="32" spans="1:8">
      <c r="A32" s="3">
        <v>22</v>
      </c>
      <c r="B32" s="22" t="s">
        <v>33</v>
      </c>
      <c r="C32" s="98"/>
      <c r="D32" s="23">
        <f t="shared" si="0"/>
        <v>67.100000000000009</v>
      </c>
      <c r="E32" s="24" t="s">
        <v>9</v>
      </c>
      <c r="F32" s="25" t="s">
        <v>19</v>
      </c>
      <c r="G32" s="26">
        <v>8119.1</v>
      </c>
    </row>
    <row r="33" spans="1:7">
      <c r="A33" s="3">
        <v>23</v>
      </c>
      <c r="B33" s="22" t="s">
        <v>34</v>
      </c>
      <c r="C33" s="98"/>
      <c r="D33" s="23">
        <f t="shared" si="0"/>
        <v>42.189669421487601</v>
      </c>
      <c r="E33" s="24" t="s">
        <v>9</v>
      </c>
      <c r="F33" s="25" t="s">
        <v>19</v>
      </c>
      <c r="G33" s="26">
        <v>5104.95</v>
      </c>
    </row>
    <row r="34" spans="1:7">
      <c r="A34" s="3">
        <v>24</v>
      </c>
      <c r="B34" s="22" t="s">
        <v>35</v>
      </c>
      <c r="C34" s="98"/>
      <c r="D34" s="23">
        <f t="shared" si="0"/>
        <v>3.7589256198347107</v>
      </c>
      <c r="E34" s="24" t="s">
        <v>9</v>
      </c>
      <c r="F34" s="25" t="s">
        <v>19</v>
      </c>
      <c r="G34" s="26">
        <v>454.83</v>
      </c>
    </row>
    <row r="35" spans="1:7">
      <c r="A35" s="3">
        <v>25</v>
      </c>
      <c r="B35" s="22" t="s">
        <v>36</v>
      </c>
      <c r="C35" s="98"/>
      <c r="D35" s="23">
        <f t="shared" si="0"/>
        <v>17.190991735537192</v>
      </c>
      <c r="E35" s="24" t="s">
        <v>9</v>
      </c>
      <c r="F35" s="25" t="s">
        <v>37</v>
      </c>
      <c r="G35" s="22">
        <v>2080.11</v>
      </c>
    </row>
    <row r="36" spans="1:7">
      <c r="A36" s="3">
        <v>26</v>
      </c>
      <c r="B36" s="22" t="s">
        <v>38</v>
      </c>
      <c r="C36" s="98"/>
      <c r="D36" s="23">
        <f t="shared" si="0"/>
        <v>64.168874380165292</v>
      </c>
      <c r="E36" s="24" t="s">
        <v>9</v>
      </c>
      <c r="F36" s="25" t="s">
        <v>37</v>
      </c>
      <c r="G36" s="28">
        <v>7764.4337999999998</v>
      </c>
    </row>
    <row r="37" spans="1:7">
      <c r="A37" s="3">
        <v>27</v>
      </c>
      <c r="B37" s="22" t="s">
        <v>39</v>
      </c>
      <c r="C37" s="98"/>
      <c r="D37" s="23">
        <f t="shared" si="0"/>
        <v>25.024572727272727</v>
      </c>
      <c r="E37" s="24" t="s">
        <v>9</v>
      </c>
      <c r="F37" s="25" t="s">
        <v>37</v>
      </c>
      <c r="G37" s="28">
        <v>3027.9733000000001</v>
      </c>
    </row>
    <row r="38" spans="1:7">
      <c r="A38" s="3">
        <v>28</v>
      </c>
      <c r="B38" s="22" t="s">
        <v>40</v>
      </c>
      <c r="C38" s="98"/>
      <c r="D38" s="23">
        <f t="shared" si="0"/>
        <v>74.337246280991735</v>
      </c>
      <c r="E38" s="24" t="s">
        <v>9</v>
      </c>
      <c r="F38" s="25" t="s">
        <v>37</v>
      </c>
      <c r="G38" s="28">
        <v>8994.8068000000003</v>
      </c>
    </row>
    <row r="39" spans="1:7">
      <c r="A39" s="3">
        <v>29</v>
      </c>
      <c r="B39" s="22" t="s">
        <v>41</v>
      </c>
      <c r="C39" s="98"/>
      <c r="D39" s="23">
        <f t="shared" si="0"/>
        <v>31.909774380165288</v>
      </c>
      <c r="E39" s="24" t="s">
        <v>9</v>
      </c>
      <c r="F39" s="25" t="s">
        <v>37</v>
      </c>
      <c r="G39" s="28">
        <v>3861.0826999999999</v>
      </c>
    </row>
    <row r="40" spans="1:7">
      <c r="A40" s="3">
        <v>30</v>
      </c>
      <c r="B40" s="22" t="s">
        <v>42</v>
      </c>
      <c r="C40" s="98"/>
      <c r="D40" s="23">
        <f t="shared" si="0"/>
        <v>29.645232231404961</v>
      </c>
      <c r="E40" s="24" t="s">
        <v>9</v>
      </c>
      <c r="F40" s="25" t="s">
        <v>37</v>
      </c>
      <c r="G40" s="28">
        <v>3587.0731000000001</v>
      </c>
    </row>
    <row r="41" spans="1:7">
      <c r="A41" s="3">
        <v>31</v>
      </c>
      <c r="B41" s="22" t="s">
        <v>43</v>
      </c>
      <c r="C41" s="98"/>
      <c r="D41" s="23">
        <f t="shared" si="0"/>
        <v>17.543171074380165</v>
      </c>
      <c r="E41" s="24" t="s">
        <v>9</v>
      </c>
      <c r="F41" s="25" t="s">
        <v>37</v>
      </c>
      <c r="G41" s="28">
        <v>2122.7237</v>
      </c>
    </row>
    <row r="42" spans="1:7">
      <c r="A42" s="3">
        <v>32</v>
      </c>
      <c r="B42" s="22" t="s">
        <v>44</v>
      </c>
      <c r="C42" s="98"/>
      <c r="D42" s="23">
        <f t="shared" si="0"/>
        <v>13.516427272727272</v>
      </c>
      <c r="E42" s="24" t="s">
        <v>9</v>
      </c>
      <c r="F42" s="25" t="s">
        <v>37</v>
      </c>
      <c r="G42" s="28">
        <v>1635.4876999999999</v>
      </c>
    </row>
    <row r="43" spans="1:7">
      <c r="A43" s="3">
        <v>33</v>
      </c>
      <c r="B43" s="22" t="s">
        <v>45</v>
      </c>
      <c r="C43" s="98"/>
      <c r="D43" s="23">
        <f t="shared" si="0"/>
        <v>48.141516528925621</v>
      </c>
      <c r="E43" s="24" t="s">
        <v>9</v>
      </c>
      <c r="F43" s="25" t="s">
        <v>37</v>
      </c>
      <c r="G43" s="28">
        <v>5825.1234999999997</v>
      </c>
    </row>
    <row r="44" spans="1:7">
      <c r="A44" s="3">
        <v>34</v>
      </c>
      <c r="B44" s="22" t="s">
        <v>46</v>
      </c>
      <c r="C44" s="98"/>
      <c r="D44" s="23">
        <f t="shared" si="0"/>
        <v>53.839189256198345</v>
      </c>
      <c r="E44" s="24" t="s">
        <v>9</v>
      </c>
      <c r="F44" s="25" t="s">
        <v>37</v>
      </c>
      <c r="G44" s="28">
        <v>6514.5419000000002</v>
      </c>
    </row>
    <row r="45" spans="1:7">
      <c r="A45" s="3">
        <v>35</v>
      </c>
      <c r="B45" s="22" t="s">
        <v>47</v>
      </c>
      <c r="C45" s="98"/>
      <c r="D45" s="23">
        <f t="shared" si="0"/>
        <v>35.587128099173547</v>
      </c>
      <c r="E45" s="24" t="s">
        <v>9</v>
      </c>
      <c r="F45" s="25" t="s">
        <v>37</v>
      </c>
      <c r="G45" s="28">
        <v>4306.0424999999996</v>
      </c>
    </row>
    <row r="46" spans="1:7">
      <c r="A46" s="3">
        <v>36</v>
      </c>
      <c r="B46" s="22" t="s">
        <v>48</v>
      </c>
      <c r="C46" s="98"/>
      <c r="D46" s="23">
        <f t="shared" si="0"/>
        <v>21.345200000000002</v>
      </c>
      <c r="E46" s="24" t="s">
        <v>9</v>
      </c>
      <c r="F46" s="25" t="s">
        <v>37</v>
      </c>
      <c r="G46" s="28">
        <v>2582.7692000000002</v>
      </c>
    </row>
    <row r="47" spans="1:7">
      <c r="A47" s="3">
        <v>37</v>
      </c>
      <c r="B47" s="22" t="s">
        <v>49</v>
      </c>
      <c r="C47" s="98"/>
      <c r="D47" s="23">
        <f t="shared" si="0"/>
        <v>80.221462809917355</v>
      </c>
      <c r="E47" s="24" t="s">
        <v>9</v>
      </c>
      <c r="F47" s="25" t="s">
        <v>37</v>
      </c>
      <c r="G47" s="28">
        <v>9706.7970000000005</v>
      </c>
    </row>
    <row r="48" spans="1:7">
      <c r="A48" s="3">
        <v>38</v>
      </c>
      <c r="B48" s="22" t="s">
        <v>50</v>
      </c>
      <c r="C48" s="98"/>
      <c r="D48" s="23">
        <f t="shared" si="0"/>
        <v>9.8369719008264465</v>
      </c>
      <c r="E48" s="24" t="s">
        <v>9</v>
      </c>
      <c r="F48" s="25" t="s">
        <v>37</v>
      </c>
      <c r="G48" s="28">
        <v>1190.2736</v>
      </c>
    </row>
    <row r="49" spans="1:7">
      <c r="A49" s="3">
        <v>39</v>
      </c>
      <c r="B49" s="22" t="s">
        <v>51</v>
      </c>
      <c r="C49" s="98"/>
      <c r="D49" s="23">
        <f t="shared" si="0"/>
        <v>6.9616694214876027</v>
      </c>
      <c r="E49" s="24" t="s">
        <v>9</v>
      </c>
      <c r="F49" s="25" t="s">
        <v>37</v>
      </c>
      <c r="G49" s="28">
        <v>842.36199999999997</v>
      </c>
    </row>
    <row r="50" spans="1:7">
      <c r="A50" s="3">
        <v>40</v>
      </c>
      <c r="B50" s="22" t="s">
        <v>52</v>
      </c>
      <c r="C50" s="98"/>
      <c r="D50" s="23">
        <f t="shared" si="0"/>
        <v>108.56603471074381</v>
      </c>
      <c r="E50" s="24" t="s">
        <v>9</v>
      </c>
      <c r="F50" s="25" t="s">
        <v>37</v>
      </c>
      <c r="G50" s="28">
        <v>13136.4902</v>
      </c>
    </row>
    <row r="51" spans="1:7">
      <c r="A51" s="3">
        <v>41</v>
      </c>
      <c r="B51" s="22" t="s">
        <v>11</v>
      </c>
      <c r="C51" s="98"/>
      <c r="D51" s="23">
        <f t="shared" si="0"/>
        <v>14.561735537190083</v>
      </c>
      <c r="E51" s="24" t="s">
        <v>9</v>
      </c>
      <c r="F51" s="25" t="s">
        <v>207</v>
      </c>
      <c r="G51" s="28">
        <v>1761.97</v>
      </c>
    </row>
    <row r="52" spans="1:7">
      <c r="A52" s="3">
        <v>42</v>
      </c>
      <c r="B52" s="22" t="s">
        <v>215</v>
      </c>
      <c r="C52" s="98"/>
      <c r="D52" s="23">
        <f t="shared" si="0"/>
        <v>45.797438016528922</v>
      </c>
      <c r="E52" s="24" t="s">
        <v>9</v>
      </c>
      <c r="F52" s="25" t="s">
        <v>207</v>
      </c>
      <c r="G52" s="28">
        <v>5541.49</v>
      </c>
    </row>
    <row r="53" spans="1:7">
      <c r="A53" s="3">
        <v>43</v>
      </c>
      <c r="B53" s="22" t="s">
        <v>216</v>
      </c>
      <c r="C53" s="98"/>
      <c r="D53" s="23">
        <f t="shared" si="0"/>
        <v>13.882231404958677</v>
      </c>
      <c r="E53" s="24" t="s">
        <v>9</v>
      </c>
      <c r="F53" s="25" t="s">
        <v>207</v>
      </c>
      <c r="G53" s="28">
        <v>1679.75</v>
      </c>
    </row>
    <row r="54" spans="1:7">
      <c r="A54" s="3">
        <v>44</v>
      </c>
      <c r="B54" s="22" t="s">
        <v>33</v>
      </c>
      <c r="C54" s="98"/>
      <c r="D54" s="23">
        <f t="shared" si="0"/>
        <v>73.561983471074385</v>
      </c>
      <c r="E54" s="24" t="s">
        <v>9</v>
      </c>
      <c r="F54" s="25" t="s">
        <v>207</v>
      </c>
      <c r="G54" s="28">
        <v>8901</v>
      </c>
    </row>
    <row r="55" spans="1:7">
      <c r="A55" s="3">
        <v>45</v>
      </c>
      <c r="B55" s="22" t="s">
        <v>28</v>
      </c>
      <c r="C55" s="98"/>
      <c r="D55" s="23">
        <f t="shared" si="0"/>
        <v>59.859504132231407</v>
      </c>
      <c r="E55" s="24" t="s">
        <v>9</v>
      </c>
      <c r="F55" s="25" t="s">
        <v>207</v>
      </c>
      <c r="G55" s="28">
        <v>7243</v>
      </c>
    </row>
    <row r="56" spans="1:7">
      <c r="A56" s="3">
        <v>46</v>
      </c>
      <c r="B56" s="22" t="s">
        <v>217</v>
      </c>
      <c r="C56" s="98"/>
      <c r="D56" s="23">
        <f t="shared" si="0"/>
        <v>178.42479338842978</v>
      </c>
      <c r="E56" s="24" t="s">
        <v>9</v>
      </c>
      <c r="F56" s="25" t="s">
        <v>207</v>
      </c>
      <c r="G56" s="28">
        <v>21589.4</v>
      </c>
    </row>
    <row r="57" spans="1:7">
      <c r="A57" s="3">
        <v>47</v>
      </c>
      <c r="B57" s="22" t="s">
        <v>218</v>
      </c>
      <c r="C57" s="98"/>
      <c r="D57" s="23">
        <f t="shared" si="0"/>
        <v>7.6200826446280994</v>
      </c>
      <c r="E57" s="24" t="s">
        <v>9</v>
      </c>
      <c r="F57" s="25" t="s">
        <v>207</v>
      </c>
      <c r="G57" s="28">
        <v>922.03</v>
      </c>
    </row>
    <row r="58" spans="1:7">
      <c r="A58" s="3">
        <v>48</v>
      </c>
      <c r="B58" s="22" t="s">
        <v>219</v>
      </c>
      <c r="C58" s="98"/>
      <c r="D58" s="23">
        <f t="shared" si="0"/>
        <v>94.446280991735534</v>
      </c>
      <c r="E58" s="24" t="s">
        <v>9</v>
      </c>
      <c r="F58" s="25" t="s">
        <v>207</v>
      </c>
      <c r="G58" s="28">
        <v>11428</v>
      </c>
    </row>
    <row r="59" spans="1:7">
      <c r="A59" s="3">
        <v>49</v>
      </c>
      <c r="B59" s="22" t="s">
        <v>118</v>
      </c>
      <c r="C59" s="98"/>
      <c r="D59" s="23">
        <f t="shared" si="0"/>
        <v>6.9415702479338837</v>
      </c>
      <c r="E59" s="24" t="s">
        <v>9</v>
      </c>
      <c r="F59" s="25" t="s">
        <v>207</v>
      </c>
      <c r="G59" s="28">
        <v>839.93</v>
      </c>
    </row>
    <row r="60" spans="1:7">
      <c r="A60" s="3">
        <v>50</v>
      </c>
      <c r="B60" s="22" t="s">
        <v>220</v>
      </c>
      <c r="C60" s="98"/>
      <c r="D60" s="23">
        <f t="shared" si="0"/>
        <v>6.9413223140495868</v>
      </c>
      <c r="E60" s="24" t="s">
        <v>9</v>
      </c>
      <c r="F60" s="25" t="s">
        <v>207</v>
      </c>
      <c r="G60" s="28">
        <v>839.9</v>
      </c>
    </row>
    <row r="61" spans="1:7" ht="15.75" thickBot="1">
      <c r="A61" s="3">
        <v>51</v>
      </c>
      <c r="B61" s="22" t="s">
        <v>152</v>
      </c>
      <c r="C61" s="116"/>
      <c r="D61" s="23">
        <f t="shared" si="0"/>
        <v>0.84082644628099168</v>
      </c>
      <c r="E61" s="24" t="s">
        <v>9</v>
      </c>
      <c r="F61" s="25" t="s">
        <v>207</v>
      </c>
      <c r="G61" s="28">
        <v>101.74</v>
      </c>
    </row>
    <row r="62" spans="1:7">
      <c r="A62" s="3"/>
      <c r="B62" s="22"/>
      <c r="C62" s="51"/>
      <c r="D62" s="23"/>
      <c r="E62" s="24"/>
      <c r="F62" s="25"/>
      <c r="G62" s="57">
        <f>SUM(G11:G61)</f>
        <v>223162.09099999993</v>
      </c>
    </row>
    <row r="63" spans="1:7">
      <c r="A63" s="3">
        <v>52</v>
      </c>
      <c r="B63" s="22" t="s">
        <v>53</v>
      </c>
      <c r="C63" s="107" t="s">
        <v>54</v>
      </c>
      <c r="D63" s="29">
        <v>1</v>
      </c>
      <c r="E63" s="30" t="s">
        <v>55</v>
      </c>
      <c r="F63" s="55" t="s">
        <v>10</v>
      </c>
      <c r="G63" s="22">
        <v>23789.63</v>
      </c>
    </row>
    <row r="64" spans="1:7">
      <c r="A64" s="3">
        <v>53</v>
      </c>
      <c r="B64" s="22" t="s">
        <v>56</v>
      </c>
      <c r="C64" s="107"/>
      <c r="D64" s="29">
        <v>1</v>
      </c>
      <c r="E64" s="30" t="s">
        <v>55</v>
      </c>
      <c r="F64" s="55" t="s">
        <v>10</v>
      </c>
      <c r="G64" s="22">
        <v>2303.59</v>
      </c>
    </row>
    <row r="65" spans="1:7">
      <c r="A65" s="3">
        <v>54</v>
      </c>
      <c r="B65" s="22" t="s">
        <v>57</v>
      </c>
      <c r="C65" s="107"/>
      <c r="D65" s="29">
        <v>1</v>
      </c>
      <c r="E65" s="30" t="s">
        <v>55</v>
      </c>
      <c r="F65" s="55" t="s">
        <v>10</v>
      </c>
      <c r="G65" s="22">
        <v>9024.2099999999991</v>
      </c>
    </row>
    <row r="66" spans="1:7">
      <c r="A66" s="3">
        <v>55</v>
      </c>
      <c r="B66" s="22" t="s">
        <v>58</v>
      </c>
      <c r="C66" s="107"/>
      <c r="D66" s="29">
        <v>1</v>
      </c>
      <c r="E66" s="30" t="s">
        <v>55</v>
      </c>
      <c r="F66" s="55" t="s">
        <v>10</v>
      </c>
      <c r="G66" s="22">
        <v>16531.21</v>
      </c>
    </row>
    <row r="67" spans="1:7">
      <c r="A67" s="3">
        <v>56</v>
      </c>
      <c r="B67" s="22" t="s">
        <v>59</v>
      </c>
      <c r="C67" s="107"/>
      <c r="D67" s="29">
        <v>1</v>
      </c>
      <c r="E67" s="30" t="s">
        <v>55</v>
      </c>
      <c r="F67" s="25" t="s">
        <v>16</v>
      </c>
      <c r="G67" s="22">
        <v>4964.29</v>
      </c>
    </row>
    <row r="68" spans="1:7">
      <c r="A68" s="3">
        <v>57</v>
      </c>
      <c r="B68" s="22" t="s">
        <v>60</v>
      </c>
      <c r="C68" s="107"/>
      <c r="D68" s="29">
        <v>1</v>
      </c>
      <c r="E68" s="30" t="s">
        <v>55</v>
      </c>
      <c r="F68" s="25" t="s">
        <v>16</v>
      </c>
      <c r="G68" s="22">
        <v>8607.3799999999992</v>
      </c>
    </row>
    <row r="69" spans="1:7">
      <c r="A69" s="3">
        <v>58</v>
      </c>
      <c r="B69" s="22" t="s">
        <v>61</v>
      </c>
      <c r="C69" s="107"/>
      <c r="D69" s="29">
        <v>1</v>
      </c>
      <c r="E69" s="30" t="s">
        <v>55</v>
      </c>
      <c r="F69" s="25" t="s">
        <v>16</v>
      </c>
      <c r="G69" s="22">
        <v>8420.25</v>
      </c>
    </row>
    <row r="70" spans="1:7">
      <c r="A70" s="3">
        <v>59</v>
      </c>
      <c r="B70" s="22" t="s">
        <v>62</v>
      </c>
      <c r="C70" s="107"/>
      <c r="D70" s="29">
        <v>1</v>
      </c>
      <c r="E70" s="30" t="s">
        <v>55</v>
      </c>
      <c r="F70" s="25" t="s">
        <v>16</v>
      </c>
      <c r="G70" s="22">
        <v>4696.47</v>
      </c>
    </row>
    <row r="71" spans="1:7">
      <c r="A71" s="3">
        <v>60</v>
      </c>
      <c r="B71" s="22" t="s">
        <v>63</v>
      </c>
      <c r="C71" s="107"/>
      <c r="D71" s="29">
        <v>1</v>
      </c>
      <c r="E71" s="30" t="s">
        <v>55</v>
      </c>
      <c r="F71" s="25" t="s">
        <v>16</v>
      </c>
      <c r="G71" s="22">
        <v>1467.31</v>
      </c>
    </row>
    <row r="72" spans="1:7">
      <c r="A72" s="3">
        <v>61</v>
      </c>
      <c r="B72" s="22" t="s">
        <v>64</v>
      </c>
      <c r="C72" s="107"/>
      <c r="D72" s="29">
        <v>1</v>
      </c>
      <c r="E72" s="30" t="s">
        <v>55</v>
      </c>
      <c r="F72" s="25" t="s">
        <v>16</v>
      </c>
      <c r="G72" s="22">
        <v>19966.400000000001</v>
      </c>
    </row>
    <row r="73" spans="1:7">
      <c r="A73" s="3">
        <v>62</v>
      </c>
      <c r="B73" s="22" t="s">
        <v>65</v>
      </c>
      <c r="C73" s="107"/>
      <c r="D73" s="29">
        <v>1</v>
      </c>
      <c r="E73" s="30" t="s">
        <v>55</v>
      </c>
      <c r="F73" s="25" t="s">
        <v>16</v>
      </c>
      <c r="G73" s="22">
        <v>7042.34</v>
      </c>
    </row>
    <row r="74" spans="1:7">
      <c r="A74" s="3">
        <v>63</v>
      </c>
      <c r="B74" s="22" t="s">
        <v>66</v>
      </c>
      <c r="C74" s="107"/>
      <c r="D74" s="29">
        <v>1</v>
      </c>
      <c r="E74" s="30" t="s">
        <v>55</v>
      </c>
      <c r="F74" s="55" t="s">
        <v>19</v>
      </c>
      <c r="G74" s="22">
        <v>16085.65</v>
      </c>
    </row>
    <row r="75" spans="1:7">
      <c r="A75" s="3">
        <v>64</v>
      </c>
      <c r="B75" s="22" t="s">
        <v>67</v>
      </c>
      <c r="C75" s="107"/>
      <c r="D75" s="29">
        <v>1</v>
      </c>
      <c r="E75" s="30" t="s">
        <v>55</v>
      </c>
      <c r="F75" s="55" t="s">
        <v>19</v>
      </c>
      <c r="G75" s="22">
        <v>17078.830000000002</v>
      </c>
    </row>
    <row r="76" spans="1:7">
      <c r="A76" s="3">
        <v>65</v>
      </c>
      <c r="B76" s="22" t="s">
        <v>68</v>
      </c>
      <c r="C76" s="107"/>
      <c r="D76" s="29">
        <v>1</v>
      </c>
      <c r="E76" s="30" t="s">
        <v>55</v>
      </c>
      <c r="F76" s="55" t="s">
        <v>19</v>
      </c>
      <c r="G76" s="22">
        <v>34098.76</v>
      </c>
    </row>
    <row r="77" spans="1:7">
      <c r="A77" s="3">
        <v>66</v>
      </c>
      <c r="B77" s="22" t="s">
        <v>69</v>
      </c>
      <c r="C77" s="107"/>
      <c r="D77" s="29">
        <v>1</v>
      </c>
      <c r="E77" s="30" t="s">
        <v>55</v>
      </c>
      <c r="F77" s="55" t="s">
        <v>19</v>
      </c>
      <c r="G77" s="22">
        <v>4656.66</v>
      </c>
    </row>
    <row r="78" spans="1:7">
      <c r="A78" s="3">
        <v>67</v>
      </c>
      <c r="B78" s="22" t="s">
        <v>70</v>
      </c>
      <c r="C78" s="107"/>
      <c r="D78" s="29">
        <v>1</v>
      </c>
      <c r="E78" s="30" t="s">
        <v>55</v>
      </c>
      <c r="F78" s="55" t="s">
        <v>19</v>
      </c>
      <c r="G78" s="22">
        <v>11887.24</v>
      </c>
    </row>
    <row r="79" spans="1:7">
      <c r="A79" s="3">
        <v>68</v>
      </c>
      <c r="B79" s="22" t="s">
        <v>71</v>
      </c>
      <c r="C79" s="107"/>
      <c r="D79" s="29">
        <v>1</v>
      </c>
      <c r="E79" s="30" t="s">
        <v>55</v>
      </c>
      <c r="F79" s="55" t="s">
        <v>19</v>
      </c>
      <c r="G79" s="22">
        <v>5268.57</v>
      </c>
    </row>
    <row r="80" spans="1:7">
      <c r="A80" s="3">
        <v>69</v>
      </c>
      <c r="B80" s="22" t="s">
        <v>72</v>
      </c>
      <c r="C80" s="107"/>
      <c r="D80" s="29">
        <v>1</v>
      </c>
      <c r="E80" s="30" t="s">
        <v>55</v>
      </c>
      <c r="F80" s="55" t="s">
        <v>19</v>
      </c>
      <c r="G80" s="22">
        <v>5268.57</v>
      </c>
    </row>
    <row r="81" spans="1:7">
      <c r="A81" s="3">
        <v>70</v>
      </c>
      <c r="B81" s="22" t="s">
        <v>73</v>
      </c>
      <c r="C81" s="107"/>
      <c r="D81" s="29">
        <v>1</v>
      </c>
      <c r="E81" s="30" t="s">
        <v>55</v>
      </c>
      <c r="F81" s="55" t="s">
        <v>19</v>
      </c>
      <c r="G81" s="22">
        <v>5268.57</v>
      </c>
    </row>
    <row r="82" spans="1:7">
      <c r="A82" s="3">
        <v>71</v>
      </c>
      <c r="B82" s="22" t="s">
        <v>74</v>
      </c>
      <c r="C82" s="107"/>
      <c r="D82" s="29">
        <v>1</v>
      </c>
      <c r="E82" s="30" t="s">
        <v>55</v>
      </c>
      <c r="F82" s="55" t="s">
        <v>19</v>
      </c>
      <c r="G82" s="22">
        <v>4656.66</v>
      </c>
    </row>
    <row r="83" spans="1:7">
      <c r="A83" s="3">
        <v>72</v>
      </c>
      <c r="B83" s="22" t="s">
        <v>75</v>
      </c>
      <c r="C83" s="107"/>
      <c r="D83" s="29">
        <v>1</v>
      </c>
      <c r="E83" s="30" t="s">
        <v>55</v>
      </c>
      <c r="F83" s="55" t="s">
        <v>37</v>
      </c>
      <c r="G83" s="28">
        <v>8432.5655999999999</v>
      </c>
    </row>
    <row r="84" spans="1:7">
      <c r="A84" s="3">
        <v>73</v>
      </c>
      <c r="B84" s="22" t="s">
        <v>76</v>
      </c>
      <c r="C84" s="107"/>
      <c r="D84" s="29">
        <v>1</v>
      </c>
      <c r="E84" s="30" t="s">
        <v>55</v>
      </c>
      <c r="F84" s="55" t="s">
        <v>37</v>
      </c>
      <c r="G84" s="28">
        <v>35954.339999999997</v>
      </c>
    </row>
    <row r="85" spans="1:7">
      <c r="A85" s="3">
        <v>74</v>
      </c>
      <c r="B85" s="22" t="s">
        <v>221</v>
      </c>
      <c r="C85" s="107"/>
      <c r="D85" s="29">
        <v>1</v>
      </c>
      <c r="E85" s="30" t="s">
        <v>55</v>
      </c>
      <c r="F85" s="55" t="s">
        <v>207</v>
      </c>
      <c r="G85" s="28">
        <v>7320</v>
      </c>
    </row>
    <row r="86" spans="1:7">
      <c r="A86" s="3">
        <v>75</v>
      </c>
      <c r="B86" s="22" t="s">
        <v>222</v>
      </c>
      <c r="C86" s="107"/>
      <c r="D86" s="29">
        <v>1</v>
      </c>
      <c r="E86" s="30" t="s">
        <v>55</v>
      </c>
      <c r="F86" s="55" t="s">
        <v>207</v>
      </c>
      <c r="G86" s="28">
        <v>8211.9</v>
      </c>
    </row>
    <row r="87" spans="1:7">
      <c r="A87" s="3">
        <v>76</v>
      </c>
      <c r="B87" s="22" t="s">
        <v>223</v>
      </c>
      <c r="C87" s="108"/>
      <c r="D87" s="29">
        <v>1</v>
      </c>
      <c r="E87" s="30" t="s">
        <v>55</v>
      </c>
      <c r="F87" s="55" t="s">
        <v>207</v>
      </c>
      <c r="G87" s="28">
        <v>7340.99</v>
      </c>
    </row>
    <row r="88" spans="1:7">
      <c r="A88" s="3"/>
      <c r="B88" s="22"/>
      <c r="C88" s="54"/>
      <c r="D88" s="29"/>
      <c r="E88" s="30"/>
      <c r="F88" s="55"/>
      <c r="G88" s="58">
        <f>SUM(G63:G87)</f>
        <v>278342.38560000004</v>
      </c>
    </row>
    <row r="89" spans="1:7">
      <c r="A89" s="3">
        <v>77</v>
      </c>
      <c r="B89" s="22" t="s">
        <v>77</v>
      </c>
      <c r="C89" s="105" t="s">
        <v>78</v>
      </c>
      <c r="D89" s="31">
        <f>G89/100</f>
        <v>3.6791</v>
      </c>
      <c r="E89" s="30" t="s">
        <v>9</v>
      </c>
      <c r="F89" s="25" t="s">
        <v>10</v>
      </c>
      <c r="G89" s="22">
        <v>367.91</v>
      </c>
    </row>
    <row r="90" spans="1:7">
      <c r="A90" s="3">
        <v>78</v>
      </c>
      <c r="B90" s="22" t="s">
        <v>79</v>
      </c>
      <c r="C90" s="105"/>
      <c r="D90" s="31">
        <f t="shared" ref="D90:D98" si="1">G90/100</f>
        <v>17.3385</v>
      </c>
      <c r="E90" s="30" t="s">
        <v>9</v>
      </c>
      <c r="F90" s="25" t="s">
        <v>10</v>
      </c>
      <c r="G90" s="22">
        <v>1733.85</v>
      </c>
    </row>
    <row r="91" spans="1:7">
      <c r="A91" s="3">
        <v>79</v>
      </c>
      <c r="B91" s="22" t="s">
        <v>21</v>
      </c>
      <c r="C91" s="105"/>
      <c r="D91" s="31">
        <f t="shared" si="1"/>
        <v>0.57899999999999996</v>
      </c>
      <c r="E91" s="30" t="s">
        <v>9</v>
      </c>
      <c r="F91" s="25" t="s">
        <v>10</v>
      </c>
      <c r="G91" s="22">
        <v>57.9</v>
      </c>
    </row>
    <row r="92" spans="1:7">
      <c r="A92" s="3">
        <v>80</v>
      </c>
      <c r="B92" s="22" t="s">
        <v>80</v>
      </c>
      <c r="C92" s="105"/>
      <c r="D92" s="31">
        <f t="shared" si="1"/>
        <v>1.9137</v>
      </c>
      <c r="E92" s="30" t="s">
        <v>9</v>
      </c>
      <c r="F92" s="25" t="s">
        <v>10</v>
      </c>
      <c r="G92" s="22">
        <v>191.37</v>
      </c>
    </row>
    <row r="93" spans="1:7">
      <c r="A93" s="3">
        <v>81</v>
      </c>
      <c r="B93" s="22" t="s">
        <v>81</v>
      </c>
      <c r="C93" s="105"/>
      <c r="D93" s="31">
        <f t="shared" si="1"/>
        <v>7.5890999999999993</v>
      </c>
      <c r="E93" s="30" t="s">
        <v>9</v>
      </c>
      <c r="F93" s="25" t="s">
        <v>10</v>
      </c>
      <c r="G93" s="22">
        <v>758.91</v>
      </c>
    </row>
    <row r="94" spans="1:7">
      <c r="A94" s="3">
        <v>82</v>
      </c>
      <c r="B94" s="22" t="s">
        <v>82</v>
      </c>
      <c r="C94" s="105"/>
      <c r="D94" s="31">
        <f t="shared" si="1"/>
        <v>1.5793999999999999</v>
      </c>
      <c r="E94" s="30" t="s">
        <v>9</v>
      </c>
      <c r="F94" s="25" t="s">
        <v>10</v>
      </c>
      <c r="G94" s="22">
        <v>157.94</v>
      </c>
    </row>
    <row r="95" spans="1:7">
      <c r="A95" s="3">
        <v>83</v>
      </c>
      <c r="B95" s="22" t="s">
        <v>83</v>
      </c>
      <c r="C95" s="105"/>
      <c r="D95" s="31">
        <f t="shared" si="1"/>
        <v>0.78989999999999994</v>
      </c>
      <c r="E95" s="30" t="s">
        <v>9</v>
      </c>
      <c r="F95" s="25" t="s">
        <v>10</v>
      </c>
      <c r="G95" s="22">
        <v>78.989999999999995</v>
      </c>
    </row>
    <row r="96" spans="1:7">
      <c r="A96" s="3">
        <v>84</v>
      </c>
      <c r="B96" s="22" t="s">
        <v>84</v>
      </c>
      <c r="C96" s="105"/>
      <c r="D96" s="31">
        <f t="shared" si="1"/>
        <v>0.78989999999999994</v>
      </c>
      <c r="E96" s="30" t="s">
        <v>9</v>
      </c>
      <c r="F96" s="25" t="s">
        <v>10</v>
      </c>
      <c r="G96" s="22">
        <v>78.989999999999995</v>
      </c>
    </row>
    <row r="97" spans="1:7">
      <c r="A97" s="3">
        <v>85</v>
      </c>
      <c r="B97" s="22" t="s">
        <v>85</v>
      </c>
      <c r="C97" s="105"/>
      <c r="D97" s="31">
        <f t="shared" si="1"/>
        <v>0.69739999999999991</v>
      </c>
      <c r="E97" s="30" t="s">
        <v>9</v>
      </c>
      <c r="F97" s="25" t="s">
        <v>10</v>
      </c>
      <c r="G97" s="22">
        <v>69.739999999999995</v>
      </c>
    </row>
    <row r="98" spans="1:7">
      <c r="A98" s="3">
        <v>86</v>
      </c>
      <c r="B98" s="22" t="s">
        <v>86</v>
      </c>
      <c r="C98" s="105"/>
      <c r="D98" s="31">
        <f t="shared" si="1"/>
        <v>0.56909999999999994</v>
      </c>
      <c r="E98" s="30" t="s">
        <v>9</v>
      </c>
      <c r="F98" s="25" t="s">
        <v>10</v>
      </c>
      <c r="G98" s="22">
        <v>56.91</v>
      </c>
    </row>
    <row r="99" spans="1:7">
      <c r="A99" s="3"/>
      <c r="B99" s="22"/>
      <c r="C99" s="52"/>
      <c r="D99" s="31"/>
      <c r="E99" s="30"/>
      <c r="F99" s="25"/>
      <c r="G99" s="59">
        <f>SUM(G89:G98)</f>
        <v>3552.5099999999989</v>
      </c>
    </row>
    <row r="100" spans="1:7">
      <c r="A100" s="3">
        <v>87</v>
      </c>
      <c r="B100" s="22" t="s">
        <v>87</v>
      </c>
      <c r="C100" s="117" t="s">
        <v>88</v>
      </c>
      <c r="D100" s="32">
        <v>1</v>
      </c>
      <c r="E100" s="30" t="s">
        <v>55</v>
      </c>
      <c r="F100" s="55" t="s">
        <v>10</v>
      </c>
      <c r="G100" s="22">
        <v>213.09</v>
      </c>
    </row>
    <row r="101" spans="1:7">
      <c r="A101" s="3">
        <v>88</v>
      </c>
      <c r="B101" s="22" t="s">
        <v>89</v>
      </c>
      <c r="C101" s="118"/>
      <c r="D101" s="32">
        <v>1</v>
      </c>
      <c r="E101" s="30" t="s">
        <v>55</v>
      </c>
      <c r="F101" s="55" t="s">
        <v>10</v>
      </c>
      <c r="G101" s="22">
        <v>213.09</v>
      </c>
    </row>
    <row r="102" spans="1:7">
      <c r="A102" s="3">
        <v>89</v>
      </c>
      <c r="B102" s="22" t="s">
        <v>90</v>
      </c>
      <c r="C102" s="118"/>
      <c r="D102" s="32">
        <v>1</v>
      </c>
      <c r="E102" s="30" t="s">
        <v>55</v>
      </c>
      <c r="F102" s="55" t="s">
        <v>10</v>
      </c>
      <c r="G102" s="22">
        <v>213.09</v>
      </c>
    </row>
    <row r="103" spans="1:7">
      <c r="A103" s="3">
        <v>90</v>
      </c>
      <c r="B103" s="22" t="s">
        <v>91</v>
      </c>
      <c r="C103" s="118"/>
      <c r="D103" s="32">
        <v>6</v>
      </c>
      <c r="E103" s="30" t="s">
        <v>55</v>
      </c>
      <c r="F103" s="55" t="s">
        <v>10</v>
      </c>
      <c r="G103" s="22">
        <v>1322.21</v>
      </c>
    </row>
    <row r="104" spans="1:7">
      <c r="A104" s="3">
        <v>91</v>
      </c>
      <c r="B104" s="22" t="s">
        <v>33</v>
      </c>
      <c r="C104" s="118"/>
      <c r="D104" s="32">
        <v>3</v>
      </c>
      <c r="E104" s="30" t="s">
        <v>55</v>
      </c>
      <c r="F104" s="55" t="s">
        <v>19</v>
      </c>
      <c r="G104" s="22">
        <v>655.33000000000004</v>
      </c>
    </row>
    <row r="105" spans="1:7">
      <c r="A105" s="3">
        <v>92</v>
      </c>
      <c r="B105" s="22" t="s">
        <v>31</v>
      </c>
      <c r="C105" s="118"/>
      <c r="D105" s="32">
        <v>1</v>
      </c>
      <c r="E105" s="30" t="s">
        <v>55</v>
      </c>
      <c r="F105" s="55" t="s">
        <v>19</v>
      </c>
      <c r="G105" s="22">
        <v>367.7</v>
      </c>
    </row>
    <row r="106" spans="1:7">
      <c r="A106" s="3">
        <v>93</v>
      </c>
      <c r="B106" s="22" t="s">
        <v>92</v>
      </c>
      <c r="C106" s="118"/>
      <c r="D106" s="32">
        <v>2</v>
      </c>
      <c r="E106" s="30" t="s">
        <v>55</v>
      </c>
      <c r="F106" s="55" t="s">
        <v>19</v>
      </c>
      <c r="G106" s="22">
        <v>534.29999999999995</v>
      </c>
    </row>
    <row r="107" spans="1:7">
      <c r="A107" s="3">
        <v>94</v>
      </c>
      <c r="B107" s="22" t="s">
        <v>81</v>
      </c>
      <c r="C107" s="118"/>
      <c r="D107" s="32">
        <v>2</v>
      </c>
      <c r="E107" s="30" t="s">
        <v>55</v>
      </c>
      <c r="F107" s="55" t="s">
        <v>16</v>
      </c>
      <c r="G107" s="22">
        <v>577.74</v>
      </c>
    </row>
    <row r="108" spans="1:7">
      <c r="A108" s="3">
        <v>95</v>
      </c>
      <c r="B108" s="22" t="s">
        <v>68</v>
      </c>
      <c r="C108" s="118"/>
      <c r="D108" s="32">
        <v>4</v>
      </c>
      <c r="E108" s="30" t="s">
        <v>55</v>
      </c>
      <c r="F108" s="55" t="s">
        <v>19</v>
      </c>
      <c r="G108" s="22">
        <v>981.99</v>
      </c>
    </row>
    <row r="109" spans="1:7">
      <c r="A109" s="3">
        <v>96</v>
      </c>
      <c r="B109" s="22" t="s">
        <v>93</v>
      </c>
      <c r="C109" s="118"/>
      <c r="D109" s="32">
        <v>4</v>
      </c>
      <c r="E109" s="30" t="s">
        <v>55</v>
      </c>
      <c r="F109" s="55" t="s">
        <v>37</v>
      </c>
      <c r="G109" s="28">
        <v>802.92660000000001</v>
      </c>
    </row>
    <row r="110" spans="1:7">
      <c r="A110" s="3">
        <v>97</v>
      </c>
      <c r="B110" s="22" t="s">
        <v>94</v>
      </c>
      <c r="C110" s="118"/>
      <c r="D110" s="32">
        <v>5</v>
      </c>
      <c r="E110" s="30" t="s">
        <v>55</v>
      </c>
      <c r="F110" s="55" t="s">
        <v>37</v>
      </c>
      <c r="G110" s="28">
        <v>1079.1125</v>
      </c>
    </row>
    <row r="111" spans="1:7">
      <c r="A111" s="3">
        <v>98</v>
      </c>
      <c r="B111" s="22" t="s">
        <v>224</v>
      </c>
      <c r="C111" s="118"/>
      <c r="D111" s="32">
        <v>1</v>
      </c>
      <c r="E111" s="30" t="s">
        <v>55</v>
      </c>
      <c r="F111" s="55" t="s">
        <v>207</v>
      </c>
      <c r="G111" s="22">
        <v>378.62</v>
      </c>
    </row>
    <row r="112" spans="1:7">
      <c r="A112" s="3">
        <v>99</v>
      </c>
      <c r="B112" s="22" t="s">
        <v>225</v>
      </c>
      <c r="C112" s="118"/>
      <c r="D112" s="32">
        <v>1</v>
      </c>
      <c r="E112" s="30" t="s">
        <v>55</v>
      </c>
      <c r="F112" s="55" t="s">
        <v>207</v>
      </c>
      <c r="G112" s="59">
        <v>371.66</v>
      </c>
    </row>
    <row r="113" spans="1:7">
      <c r="A113" s="3">
        <v>100</v>
      </c>
      <c r="B113" s="22" t="s">
        <v>68</v>
      </c>
      <c r="C113" s="119"/>
      <c r="D113" s="32">
        <v>1</v>
      </c>
      <c r="E113" s="30" t="s">
        <v>55</v>
      </c>
      <c r="F113" s="55" t="s">
        <v>207</v>
      </c>
      <c r="G113" s="59">
        <v>371.56</v>
      </c>
    </row>
    <row r="114" spans="1:7">
      <c r="A114" s="3"/>
      <c r="B114" s="22"/>
      <c r="C114" s="56"/>
      <c r="D114" s="32"/>
      <c r="E114" s="30"/>
      <c r="F114" s="55"/>
      <c r="G114" s="58">
        <f>SUM(G100:G113)</f>
        <v>8082.4190999999992</v>
      </c>
    </row>
    <row r="115" spans="1:7">
      <c r="A115" s="3">
        <v>101</v>
      </c>
      <c r="B115" s="22" t="s">
        <v>26</v>
      </c>
      <c r="C115" s="105" t="s">
        <v>95</v>
      </c>
      <c r="D115" s="33">
        <v>3</v>
      </c>
      <c r="E115" s="34" t="s">
        <v>55</v>
      </c>
      <c r="F115" s="25" t="s">
        <v>10</v>
      </c>
      <c r="G115" s="59">
        <v>1590.89</v>
      </c>
    </row>
    <row r="116" spans="1:7">
      <c r="A116" s="3">
        <v>102</v>
      </c>
      <c r="B116" s="22" t="s">
        <v>96</v>
      </c>
      <c r="C116" s="105"/>
      <c r="D116" s="33">
        <v>3</v>
      </c>
      <c r="E116" s="34" t="s">
        <v>55</v>
      </c>
      <c r="F116" s="25" t="s">
        <v>16</v>
      </c>
      <c r="G116" s="59">
        <v>1580.91</v>
      </c>
    </row>
    <row r="117" spans="1:7">
      <c r="A117" s="3">
        <v>103</v>
      </c>
      <c r="B117" s="22" t="s">
        <v>97</v>
      </c>
      <c r="C117" s="105"/>
      <c r="D117" s="33">
        <v>3</v>
      </c>
      <c r="E117" s="34" t="s">
        <v>55</v>
      </c>
      <c r="F117" s="25" t="s">
        <v>16</v>
      </c>
      <c r="G117" s="59">
        <v>2898.13</v>
      </c>
    </row>
    <row r="118" spans="1:7">
      <c r="A118" s="3"/>
      <c r="B118" s="22"/>
      <c r="C118" s="52"/>
      <c r="D118" s="33"/>
      <c r="E118" s="34"/>
      <c r="F118" s="25"/>
      <c r="G118" s="59">
        <f>SUM(G115:G117)</f>
        <v>6069.93</v>
      </c>
    </row>
    <row r="119" spans="1:7">
      <c r="A119" s="3">
        <v>104</v>
      </c>
      <c r="B119" s="22" t="s">
        <v>98</v>
      </c>
      <c r="C119" s="106" t="s">
        <v>99</v>
      </c>
      <c r="D119" s="35">
        <f>G119/128</f>
        <v>17.640703125000002</v>
      </c>
      <c r="E119" s="34" t="s">
        <v>9</v>
      </c>
      <c r="F119" s="55" t="s">
        <v>10</v>
      </c>
      <c r="G119" s="59">
        <v>2258.0100000000002</v>
      </c>
    </row>
    <row r="120" spans="1:7">
      <c r="A120" s="3">
        <v>105</v>
      </c>
      <c r="B120" s="22" t="s">
        <v>100</v>
      </c>
      <c r="C120" s="107"/>
      <c r="D120" s="35">
        <f t="shared" ref="D120:D129" si="2">G120/128</f>
        <v>12.991328125000001</v>
      </c>
      <c r="E120" s="34" t="s">
        <v>9</v>
      </c>
      <c r="F120" s="55" t="s">
        <v>10</v>
      </c>
      <c r="G120" s="59">
        <v>1662.89</v>
      </c>
    </row>
    <row r="121" spans="1:7">
      <c r="A121" s="3">
        <v>106</v>
      </c>
      <c r="B121" s="22" t="s">
        <v>101</v>
      </c>
      <c r="C121" s="107"/>
      <c r="D121" s="35">
        <f t="shared" si="2"/>
        <v>10.785703125</v>
      </c>
      <c r="E121" s="34" t="s">
        <v>9</v>
      </c>
      <c r="F121" s="55" t="s">
        <v>10</v>
      </c>
      <c r="G121" s="59">
        <v>1380.57</v>
      </c>
    </row>
    <row r="122" spans="1:7">
      <c r="A122" s="3">
        <v>107</v>
      </c>
      <c r="B122" s="22" t="s">
        <v>102</v>
      </c>
      <c r="C122" s="107"/>
      <c r="D122" s="35">
        <f t="shared" si="2"/>
        <v>23.761796875000002</v>
      </c>
      <c r="E122" s="34" t="s">
        <v>9</v>
      </c>
      <c r="F122" s="55" t="s">
        <v>19</v>
      </c>
      <c r="G122" s="59">
        <v>3041.51</v>
      </c>
    </row>
    <row r="123" spans="1:7">
      <c r="A123" s="3">
        <v>108</v>
      </c>
      <c r="B123" s="22" t="s">
        <v>103</v>
      </c>
      <c r="C123" s="107"/>
      <c r="D123" s="35">
        <f t="shared" si="2"/>
        <v>17.359140624999998</v>
      </c>
      <c r="E123" s="34" t="s">
        <v>9</v>
      </c>
      <c r="F123" s="55" t="s">
        <v>19</v>
      </c>
      <c r="G123" s="59">
        <v>2221.9699999999998</v>
      </c>
    </row>
    <row r="124" spans="1:7">
      <c r="A124" s="3">
        <v>109</v>
      </c>
      <c r="B124" s="22" t="s">
        <v>104</v>
      </c>
      <c r="C124" s="107"/>
      <c r="D124" s="35">
        <f t="shared" si="2"/>
        <v>22.954687499999999</v>
      </c>
      <c r="E124" s="34" t="s">
        <v>9</v>
      </c>
      <c r="F124" s="55" t="s">
        <v>19</v>
      </c>
      <c r="G124" s="59">
        <v>2938.2</v>
      </c>
    </row>
    <row r="125" spans="1:7">
      <c r="A125" s="3">
        <v>110</v>
      </c>
      <c r="B125" s="22" t="s">
        <v>105</v>
      </c>
      <c r="C125" s="107"/>
      <c r="D125" s="35">
        <f t="shared" si="2"/>
        <v>2.8784218749999999</v>
      </c>
      <c r="E125" s="34" t="s">
        <v>9</v>
      </c>
      <c r="F125" s="55" t="s">
        <v>19</v>
      </c>
      <c r="G125" s="59">
        <v>368.43799999999999</v>
      </c>
    </row>
    <row r="126" spans="1:7">
      <c r="A126" s="3">
        <v>111</v>
      </c>
      <c r="B126" s="22" t="s">
        <v>106</v>
      </c>
      <c r="C126" s="107"/>
      <c r="D126" s="35">
        <f t="shared" si="2"/>
        <v>9.2841203125000007</v>
      </c>
      <c r="E126" s="34" t="s">
        <v>9</v>
      </c>
      <c r="F126" s="55" t="s">
        <v>19</v>
      </c>
      <c r="G126" s="58">
        <v>1188.3674000000001</v>
      </c>
    </row>
    <row r="127" spans="1:7">
      <c r="A127" s="3">
        <v>112</v>
      </c>
      <c r="B127" s="22" t="s">
        <v>226</v>
      </c>
      <c r="C127" s="107"/>
      <c r="D127" s="35">
        <f t="shared" si="2"/>
        <v>10.014843750000001</v>
      </c>
      <c r="E127" s="34"/>
      <c r="F127" s="55" t="s">
        <v>207</v>
      </c>
      <c r="G127" s="58">
        <v>1281.9000000000001</v>
      </c>
    </row>
    <row r="128" spans="1:7">
      <c r="A128" s="3">
        <v>113</v>
      </c>
      <c r="B128" s="22" t="s">
        <v>20</v>
      </c>
      <c r="C128" s="107"/>
      <c r="D128" s="35">
        <f t="shared" si="2"/>
        <v>8.0570312499999996</v>
      </c>
      <c r="E128" s="34"/>
      <c r="F128" s="55" t="s">
        <v>207</v>
      </c>
      <c r="G128" s="58">
        <v>1031.3</v>
      </c>
    </row>
    <row r="129" spans="1:7">
      <c r="A129" s="3">
        <v>114</v>
      </c>
      <c r="B129" s="22" t="s">
        <v>227</v>
      </c>
      <c r="C129" s="108"/>
      <c r="D129" s="35">
        <f t="shared" si="2"/>
        <v>7.7467187500000003</v>
      </c>
      <c r="E129" s="34"/>
      <c r="F129" s="55" t="s">
        <v>207</v>
      </c>
      <c r="G129" s="58">
        <v>991.58</v>
      </c>
    </row>
    <row r="130" spans="1:7">
      <c r="A130" s="3"/>
      <c r="B130" s="22"/>
      <c r="C130" s="53"/>
      <c r="D130" s="35"/>
      <c r="E130" s="34"/>
      <c r="F130" s="55"/>
      <c r="G130" s="58">
        <f>SUM(G119:G129)</f>
        <v>18364.735400000001</v>
      </c>
    </row>
    <row r="131" spans="1:7">
      <c r="A131" s="3">
        <v>115</v>
      </c>
      <c r="B131" s="22" t="s">
        <v>107</v>
      </c>
      <c r="C131" s="106" t="s">
        <v>108</v>
      </c>
      <c r="D131" s="35">
        <f>G131/82</f>
        <v>20.264634146341464</v>
      </c>
      <c r="E131" s="34" t="s">
        <v>9</v>
      </c>
      <c r="F131" s="55" t="s">
        <v>10</v>
      </c>
      <c r="G131" s="59">
        <v>1661.7</v>
      </c>
    </row>
    <row r="132" spans="1:7">
      <c r="A132" s="3">
        <v>116</v>
      </c>
      <c r="B132" s="22" t="s">
        <v>109</v>
      </c>
      <c r="C132" s="107"/>
      <c r="D132" s="35">
        <f t="shared" ref="D132:D135" si="3">G132/82</f>
        <v>0.85048780487804876</v>
      </c>
      <c r="E132" s="34" t="s">
        <v>9</v>
      </c>
      <c r="F132" s="55" t="s">
        <v>10</v>
      </c>
      <c r="G132" s="59">
        <v>69.739999999999995</v>
      </c>
    </row>
    <row r="133" spans="1:7">
      <c r="A133" s="3">
        <v>117</v>
      </c>
      <c r="B133" s="22" t="s">
        <v>34</v>
      </c>
      <c r="C133" s="107"/>
      <c r="D133" s="35">
        <f t="shared" si="3"/>
        <v>6.4842682926829269</v>
      </c>
      <c r="E133" s="34" t="s">
        <v>9</v>
      </c>
      <c r="F133" s="55" t="s">
        <v>19</v>
      </c>
      <c r="G133" s="59">
        <v>531.71</v>
      </c>
    </row>
    <row r="134" spans="1:7">
      <c r="A134" s="3">
        <v>118</v>
      </c>
      <c r="B134" s="22" t="s">
        <v>93</v>
      </c>
      <c r="C134" s="107"/>
      <c r="D134" s="35">
        <f t="shared" si="3"/>
        <v>0.68951219512195117</v>
      </c>
      <c r="E134" s="34" t="s">
        <v>9</v>
      </c>
      <c r="F134" s="55" t="s">
        <v>19</v>
      </c>
      <c r="G134" s="59">
        <v>56.54</v>
      </c>
    </row>
    <row r="135" spans="1:7">
      <c r="A135" s="3">
        <v>119</v>
      </c>
      <c r="B135" s="22" t="s">
        <v>31</v>
      </c>
      <c r="C135" s="108"/>
      <c r="D135" s="35">
        <f t="shared" si="3"/>
        <v>0.3289024390243902</v>
      </c>
      <c r="E135" s="34" t="s">
        <v>9</v>
      </c>
      <c r="F135" s="55" t="s">
        <v>19</v>
      </c>
      <c r="G135" s="59">
        <v>26.97</v>
      </c>
    </row>
    <row r="136" spans="1:7">
      <c r="A136" s="3"/>
      <c r="B136" s="22"/>
      <c r="C136" s="54"/>
      <c r="D136" s="35"/>
      <c r="E136" s="34"/>
      <c r="F136" s="55"/>
      <c r="G136" s="59">
        <f>SUM(G131:G135)</f>
        <v>2346.66</v>
      </c>
    </row>
    <row r="137" spans="1:7">
      <c r="A137" s="3">
        <v>120</v>
      </c>
      <c r="B137" s="22" t="s">
        <v>110</v>
      </c>
      <c r="C137" s="55" t="s">
        <v>111</v>
      </c>
      <c r="D137" s="22">
        <v>5</v>
      </c>
      <c r="E137" s="22" t="s">
        <v>112</v>
      </c>
      <c r="F137" s="55" t="s">
        <v>10</v>
      </c>
      <c r="G137" s="59">
        <v>256.08999999999997</v>
      </c>
    </row>
    <row r="138" spans="1:7">
      <c r="A138" s="3">
        <v>121</v>
      </c>
      <c r="B138" s="22" t="s">
        <v>113</v>
      </c>
      <c r="C138" s="106" t="s">
        <v>114</v>
      </c>
      <c r="D138" s="35">
        <f>G138/76.75</f>
        <v>3.1259934853420193</v>
      </c>
      <c r="E138" s="34" t="s">
        <v>9</v>
      </c>
      <c r="F138" s="55" t="s">
        <v>19</v>
      </c>
      <c r="G138" s="59">
        <v>239.92</v>
      </c>
    </row>
    <row r="139" spans="1:7">
      <c r="A139" s="3">
        <v>122</v>
      </c>
      <c r="B139" s="22" t="s">
        <v>115</v>
      </c>
      <c r="C139" s="107"/>
      <c r="D139" s="35">
        <f t="shared" ref="D139:D162" si="4">G139/76.75</f>
        <v>1.3180456026058631</v>
      </c>
      <c r="E139" s="34" t="s">
        <v>9</v>
      </c>
      <c r="F139" s="55" t="s">
        <v>19</v>
      </c>
      <c r="G139" s="59">
        <v>101.16</v>
      </c>
    </row>
    <row r="140" spans="1:7">
      <c r="A140" s="3">
        <v>123</v>
      </c>
      <c r="B140" s="22" t="s">
        <v>116</v>
      </c>
      <c r="C140" s="107"/>
      <c r="D140" s="35">
        <f t="shared" si="4"/>
        <v>3.7577850162866451</v>
      </c>
      <c r="E140" s="34" t="s">
        <v>9</v>
      </c>
      <c r="F140" s="55" t="s">
        <v>19</v>
      </c>
      <c r="G140" s="59">
        <v>288.41000000000003</v>
      </c>
    </row>
    <row r="141" spans="1:7">
      <c r="A141" s="3">
        <v>124</v>
      </c>
      <c r="B141" s="22" t="s">
        <v>98</v>
      </c>
      <c r="C141" s="107"/>
      <c r="D141" s="35">
        <f t="shared" si="4"/>
        <v>1.7235179153094462</v>
      </c>
      <c r="E141" s="34" t="s">
        <v>9</v>
      </c>
      <c r="F141" s="55" t="s">
        <v>19</v>
      </c>
      <c r="G141" s="59">
        <v>132.28</v>
      </c>
    </row>
    <row r="142" spans="1:7">
      <c r="A142" s="3">
        <v>125</v>
      </c>
      <c r="B142" s="22" t="s">
        <v>117</v>
      </c>
      <c r="C142" s="107"/>
      <c r="D142" s="35">
        <f t="shared" si="4"/>
        <v>1.7220846905537457</v>
      </c>
      <c r="E142" s="34" t="s">
        <v>9</v>
      </c>
      <c r="F142" s="55" t="s">
        <v>19</v>
      </c>
      <c r="G142" s="59">
        <v>132.16999999999999</v>
      </c>
    </row>
    <row r="143" spans="1:7">
      <c r="A143" s="3">
        <v>126</v>
      </c>
      <c r="B143" s="22" t="s">
        <v>87</v>
      </c>
      <c r="C143" s="107"/>
      <c r="D143" s="35">
        <f t="shared" si="4"/>
        <v>1.7220846905537457</v>
      </c>
      <c r="E143" s="34" t="s">
        <v>9</v>
      </c>
      <c r="F143" s="55" t="s">
        <v>19</v>
      </c>
      <c r="G143" s="59">
        <v>132.16999999999999</v>
      </c>
    </row>
    <row r="144" spans="1:7">
      <c r="A144" s="3">
        <v>127</v>
      </c>
      <c r="B144" s="22" t="s">
        <v>118</v>
      </c>
      <c r="C144" s="107"/>
      <c r="D144" s="35">
        <f t="shared" si="4"/>
        <v>1.7220846905537457</v>
      </c>
      <c r="E144" s="34" t="s">
        <v>9</v>
      </c>
      <c r="F144" s="55" t="s">
        <v>37</v>
      </c>
      <c r="G144" s="59">
        <v>132.16999999999999</v>
      </c>
    </row>
    <row r="145" spans="1:7">
      <c r="A145" s="3">
        <v>128</v>
      </c>
      <c r="B145" s="22" t="s">
        <v>118</v>
      </c>
      <c r="C145" s="107"/>
      <c r="D145" s="35">
        <f t="shared" si="4"/>
        <v>7.8730905537459277</v>
      </c>
      <c r="E145" s="34" t="s">
        <v>9</v>
      </c>
      <c r="F145" s="55" t="s">
        <v>37</v>
      </c>
      <c r="G145" s="58">
        <v>604.25969999999995</v>
      </c>
    </row>
    <row r="146" spans="1:7">
      <c r="A146" s="3">
        <v>129</v>
      </c>
      <c r="B146" s="22" t="s">
        <v>100</v>
      </c>
      <c r="C146" s="107"/>
      <c r="D146" s="35">
        <f t="shared" si="4"/>
        <v>5.5597876221498375</v>
      </c>
      <c r="E146" s="34" t="s">
        <v>9</v>
      </c>
      <c r="F146" s="55" t="s">
        <v>37</v>
      </c>
      <c r="G146" s="58">
        <v>426.71370000000002</v>
      </c>
    </row>
    <row r="147" spans="1:7">
      <c r="A147" s="3">
        <v>130</v>
      </c>
      <c r="B147" s="22" t="s">
        <v>119</v>
      </c>
      <c r="C147" s="107"/>
      <c r="D147" s="35">
        <f t="shared" si="4"/>
        <v>4.0078944625407171</v>
      </c>
      <c r="E147" s="34" t="s">
        <v>9</v>
      </c>
      <c r="F147" s="55" t="s">
        <v>37</v>
      </c>
      <c r="G147" s="58">
        <v>307.60590000000002</v>
      </c>
    </row>
    <row r="148" spans="1:7">
      <c r="A148" s="3">
        <v>131</v>
      </c>
      <c r="B148" s="22" t="s">
        <v>120</v>
      </c>
      <c r="C148" s="107"/>
      <c r="D148" s="35">
        <f t="shared" si="4"/>
        <v>5.1206006514657982</v>
      </c>
      <c r="E148" s="34" t="s">
        <v>9</v>
      </c>
      <c r="F148" s="55" t="s">
        <v>37</v>
      </c>
      <c r="G148" s="58">
        <v>393.0061</v>
      </c>
    </row>
    <row r="149" spans="1:7">
      <c r="A149" s="3">
        <v>132</v>
      </c>
      <c r="B149" s="22" t="s">
        <v>121</v>
      </c>
      <c r="C149" s="107"/>
      <c r="D149" s="35">
        <f t="shared" si="4"/>
        <v>5.1206006514657982</v>
      </c>
      <c r="E149" s="34" t="s">
        <v>9</v>
      </c>
      <c r="F149" s="55" t="s">
        <v>37</v>
      </c>
      <c r="G149" s="58">
        <v>393.0061</v>
      </c>
    </row>
    <row r="150" spans="1:7">
      <c r="A150" s="3">
        <v>133</v>
      </c>
      <c r="B150" s="22" t="s">
        <v>122</v>
      </c>
      <c r="C150" s="107"/>
      <c r="D150" s="35">
        <f t="shared" si="4"/>
        <v>238.41232703583063</v>
      </c>
      <c r="E150" s="34" t="s">
        <v>9</v>
      </c>
      <c r="F150" s="55" t="s">
        <v>37</v>
      </c>
      <c r="G150" s="58">
        <v>18298.146100000002</v>
      </c>
    </row>
    <row r="151" spans="1:7">
      <c r="A151" s="3">
        <v>134</v>
      </c>
      <c r="B151" s="22" t="s">
        <v>14</v>
      </c>
      <c r="C151" s="107"/>
      <c r="D151" s="35">
        <f t="shared" si="4"/>
        <v>7.4446384364820846</v>
      </c>
      <c r="E151" s="34" t="s">
        <v>9</v>
      </c>
      <c r="F151" s="55" t="s">
        <v>37</v>
      </c>
      <c r="G151" s="58">
        <v>571.37599999999998</v>
      </c>
    </row>
    <row r="152" spans="1:7">
      <c r="A152" s="3">
        <v>135</v>
      </c>
      <c r="B152" s="22" t="s">
        <v>80</v>
      </c>
      <c r="C152" s="107"/>
      <c r="D152" s="35">
        <f t="shared" si="4"/>
        <v>10.181396742671009</v>
      </c>
      <c r="E152" s="34" t="s">
        <v>9</v>
      </c>
      <c r="F152" s="55" t="s">
        <v>37</v>
      </c>
      <c r="G152" s="58">
        <v>781.42219999999998</v>
      </c>
    </row>
    <row r="153" spans="1:7">
      <c r="A153" s="3">
        <v>136</v>
      </c>
      <c r="B153" s="22" t="s">
        <v>123</v>
      </c>
      <c r="C153" s="107"/>
      <c r="D153" s="35">
        <f t="shared" si="4"/>
        <v>10.181396742671009</v>
      </c>
      <c r="E153" s="34" t="s">
        <v>9</v>
      </c>
      <c r="F153" s="55" t="s">
        <v>37</v>
      </c>
      <c r="G153" s="58">
        <v>781.42219999999998</v>
      </c>
    </row>
    <row r="154" spans="1:7">
      <c r="A154" s="3">
        <v>137</v>
      </c>
      <c r="B154" s="22" t="s">
        <v>123</v>
      </c>
      <c r="C154" s="107"/>
      <c r="D154" s="35">
        <f t="shared" si="4"/>
        <v>2.2943322475570032</v>
      </c>
      <c r="E154" s="34"/>
      <c r="F154" s="55" t="s">
        <v>207</v>
      </c>
      <c r="G154" s="58">
        <v>176.09</v>
      </c>
    </row>
    <row r="155" spans="1:7">
      <c r="A155" s="3">
        <v>138</v>
      </c>
      <c r="B155" s="22" t="s">
        <v>118</v>
      </c>
      <c r="C155" s="107"/>
      <c r="D155" s="35">
        <f t="shared" si="4"/>
        <v>4.5882736156351784</v>
      </c>
      <c r="E155" s="34"/>
      <c r="F155" s="55" t="s">
        <v>207</v>
      </c>
      <c r="G155" s="58">
        <v>352.15</v>
      </c>
    </row>
    <row r="156" spans="1:7" ht="16.5" customHeight="1">
      <c r="A156" s="3">
        <v>139</v>
      </c>
      <c r="B156" s="22" t="s">
        <v>100</v>
      </c>
      <c r="C156" s="107"/>
      <c r="D156" s="35">
        <f t="shared" si="4"/>
        <v>6.1517915309446254</v>
      </c>
      <c r="E156" s="34"/>
      <c r="F156" s="55" t="s">
        <v>207</v>
      </c>
      <c r="G156" s="58">
        <v>472.15</v>
      </c>
    </row>
    <row r="157" spans="1:7">
      <c r="A157" s="3">
        <v>140</v>
      </c>
      <c r="B157" s="22" t="s">
        <v>98</v>
      </c>
      <c r="C157" s="107"/>
      <c r="D157" s="35">
        <f t="shared" si="4"/>
        <v>2.2943322475570032</v>
      </c>
      <c r="E157" s="34"/>
      <c r="F157" s="55" t="s">
        <v>207</v>
      </c>
      <c r="G157" s="58">
        <v>176.09</v>
      </c>
    </row>
    <row r="158" spans="1:7">
      <c r="A158" s="3">
        <v>141</v>
      </c>
      <c r="B158" s="22" t="s">
        <v>228</v>
      </c>
      <c r="C158" s="107"/>
      <c r="D158" s="35">
        <f t="shared" si="4"/>
        <v>2.2943322475570032</v>
      </c>
      <c r="E158" s="34"/>
      <c r="F158" s="55" t="s">
        <v>207</v>
      </c>
      <c r="G158" s="58">
        <v>176.09</v>
      </c>
    </row>
    <row r="159" spans="1:7">
      <c r="A159" s="3">
        <v>142</v>
      </c>
      <c r="B159" s="22" t="s">
        <v>186</v>
      </c>
      <c r="C159" s="107"/>
      <c r="D159" s="35">
        <f t="shared" si="4"/>
        <v>11.470618892508144</v>
      </c>
      <c r="E159" s="34"/>
      <c r="F159" s="55" t="s">
        <v>207</v>
      </c>
      <c r="G159" s="58">
        <v>880.37</v>
      </c>
    </row>
    <row r="160" spans="1:7">
      <c r="A160" s="3">
        <v>143</v>
      </c>
      <c r="B160" s="22" t="s">
        <v>122</v>
      </c>
      <c r="C160" s="107"/>
      <c r="D160" s="35">
        <f t="shared" si="4"/>
        <v>10.796221498371336</v>
      </c>
      <c r="E160" s="34"/>
      <c r="F160" s="55" t="s">
        <v>207</v>
      </c>
      <c r="G160" s="58">
        <v>828.61</v>
      </c>
    </row>
    <row r="161" spans="1:7">
      <c r="A161" s="3">
        <v>144</v>
      </c>
      <c r="B161" s="22" t="s">
        <v>187</v>
      </c>
      <c r="C161" s="107"/>
      <c r="D161" s="35">
        <f t="shared" si="4"/>
        <v>4.5882736156351784</v>
      </c>
      <c r="E161" s="34"/>
      <c r="F161" s="55" t="s">
        <v>207</v>
      </c>
      <c r="G161" s="58">
        <v>352.15</v>
      </c>
    </row>
    <row r="162" spans="1:7">
      <c r="A162" s="3">
        <v>145</v>
      </c>
      <c r="B162" s="22" t="s">
        <v>119</v>
      </c>
      <c r="C162" s="108"/>
      <c r="D162" s="35">
        <f t="shared" si="4"/>
        <v>4.5882736156351784</v>
      </c>
      <c r="E162" s="34"/>
      <c r="F162" s="55" t="s">
        <v>207</v>
      </c>
      <c r="G162" s="58">
        <v>352.15</v>
      </c>
    </row>
    <row r="163" spans="1:7">
      <c r="A163" s="3"/>
      <c r="B163" s="22"/>
      <c r="C163" s="54"/>
      <c r="D163" s="35"/>
      <c r="E163" s="34"/>
      <c r="F163" s="55"/>
      <c r="G163" s="58">
        <f>SUM(G138:G162)</f>
        <v>27481.088000000011</v>
      </c>
    </row>
    <row r="164" spans="1:7">
      <c r="A164" s="3">
        <v>146</v>
      </c>
      <c r="B164" s="22" t="s">
        <v>124</v>
      </c>
      <c r="C164" s="55" t="s">
        <v>125</v>
      </c>
      <c r="D164" s="33">
        <v>1</v>
      </c>
      <c r="E164" s="36" t="s">
        <v>55</v>
      </c>
      <c r="F164" s="55" t="s">
        <v>19</v>
      </c>
      <c r="G164" s="59">
        <v>456.59</v>
      </c>
    </row>
    <row r="165" spans="1:7">
      <c r="A165" s="3">
        <v>147</v>
      </c>
      <c r="B165" s="22" t="s">
        <v>126</v>
      </c>
      <c r="C165" s="106" t="s">
        <v>127</v>
      </c>
      <c r="D165" s="37">
        <f>G165/82</f>
        <v>1.2336585365853658</v>
      </c>
      <c r="E165" s="34" t="s">
        <v>9</v>
      </c>
      <c r="F165" s="55" t="s">
        <v>16</v>
      </c>
      <c r="G165" s="59">
        <v>101.16</v>
      </c>
    </row>
    <row r="166" spans="1:7">
      <c r="A166" s="3">
        <v>148</v>
      </c>
      <c r="B166" s="22" t="s">
        <v>128</v>
      </c>
      <c r="C166" s="107"/>
      <c r="D166" s="37">
        <f t="shared" ref="D166:D168" si="5">G166/82</f>
        <v>1.0531707317073171</v>
      </c>
      <c r="E166" s="34" t="s">
        <v>9</v>
      </c>
      <c r="F166" s="55" t="s">
        <v>19</v>
      </c>
      <c r="G166" s="59">
        <v>86.36</v>
      </c>
    </row>
    <row r="167" spans="1:7">
      <c r="A167" s="3">
        <v>149</v>
      </c>
      <c r="B167" s="22" t="s">
        <v>129</v>
      </c>
      <c r="C167" s="107"/>
      <c r="D167" s="37">
        <f t="shared" si="5"/>
        <v>1.0531707317073171</v>
      </c>
      <c r="E167" s="34" t="s">
        <v>9</v>
      </c>
      <c r="F167" s="55" t="s">
        <v>19</v>
      </c>
      <c r="G167" s="59">
        <v>86.36</v>
      </c>
    </row>
    <row r="168" spans="1:7">
      <c r="A168" s="3">
        <v>150</v>
      </c>
      <c r="B168" s="22" t="s">
        <v>130</v>
      </c>
      <c r="C168" s="108"/>
      <c r="D168" s="37">
        <f t="shared" si="5"/>
        <v>0.525609756097561</v>
      </c>
      <c r="E168" s="34" t="s">
        <v>9</v>
      </c>
      <c r="F168" s="55" t="s">
        <v>19</v>
      </c>
      <c r="G168" s="59">
        <v>43.1</v>
      </c>
    </row>
    <row r="169" spans="1:7">
      <c r="A169" s="3"/>
      <c r="B169" s="22"/>
      <c r="C169" s="54"/>
      <c r="D169" s="37"/>
      <c r="E169" s="34"/>
      <c r="F169" s="55"/>
      <c r="G169" s="59">
        <f>SUM(G165:G168)</f>
        <v>316.98</v>
      </c>
    </row>
    <row r="170" spans="1:7">
      <c r="A170" s="3">
        <v>151</v>
      </c>
      <c r="B170" s="22" t="s">
        <v>131</v>
      </c>
      <c r="C170" s="55" t="s">
        <v>132</v>
      </c>
      <c r="D170" s="33">
        <v>1</v>
      </c>
      <c r="E170" s="36" t="s">
        <v>55</v>
      </c>
      <c r="F170" s="55" t="s">
        <v>16</v>
      </c>
      <c r="G170" s="59">
        <v>718.79</v>
      </c>
    </row>
    <row r="171" spans="1:7">
      <c r="A171" s="3">
        <v>152</v>
      </c>
      <c r="B171" s="22" t="s">
        <v>28</v>
      </c>
      <c r="C171" s="105" t="s">
        <v>133</v>
      </c>
      <c r="D171" s="33">
        <v>21</v>
      </c>
      <c r="E171" s="34" t="s">
        <v>112</v>
      </c>
      <c r="F171" s="55" t="s">
        <v>10</v>
      </c>
      <c r="G171" s="59">
        <v>527.32000000000005</v>
      </c>
    </row>
    <row r="172" spans="1:7">
      <c r="A172" s="3">
        <v>153</v>
      </c>
      <c r="B172" s="22" t="s">
        <v>79</v>
      </c>
      <c r="C172" s="105"/>
      <c r="D172" s="33">
        <v>30.5</v>
      </c>
      <c r="E172" s="34" t="s">
        <v>112</v>
      </c>
      <c r="F172" s="55" t="s">
        <v>10</v>
      </c>
      <c r="G172" s="59">
        <v>763.87</v>
      </c>
    </row>
    <row r="173" spans="1:7">
      <c r="A173" s="3"/>
      <c r="B173" s="22"/>
      <c r="C173" s="54"/>
      <c r="D173" s="33"/>
      <c r="E173" s="34"/>
      <c r="F173" s="55"/>
      <c r="G173" s="59">
        <f>SUM(G171:G172)</f>
        <v>1291.19</v>
      </c>
    </row>
    <row r="174" spans="1:7">
      <c r="A174" s="3">
        <v>154</v>
      </c>
      <c r="B174" s="22" t="s">
        <v>229</v>
      </c>
      <c r="C174" s="54" t="s">
        <v>230</v>
      </c>
      <c r="D174" s="35">
        <f t="shared" ref="D174" si="6">G174/23</f>
        <v>85.469565217391306</v>
      </c>
      <c r="E174" s="34" t="s">
        <v>112</v>
      </c>
      <c r="F174" s="55" t="s">
        <v>207</v>
      </c>
      <c r="G174" s="59">
        <v>1965.8</v>
      </c>
    </row>
    <row r="175" spans="1:7">
      <c r="A175" s="3">
        <v>155</v>
      </c>
      <c r="B175" s="22" t="s">
        <v>134</v>
      </c>
      <c r="C175" s="106" t="s">
        <v>135</v>
      </c>
      <c r="D175" s="35">
        <f>G175/40</f>
        <v>18.521250000000002</v>
      </c>
      <c r="E175" s="34" t="s">
        <v>9</v>
      </c>
      <c r="F175" s="55" t="s">
        <v>19</v>
      </c>
      <c r="G175" s="59">
        <v>740.85</v>
      </c>
    </row>
    <row r="176" spans="1:7">
      <c r="A176" s="3">
        <v>156</v>
      </c>
      <c r="B176" s="22" t="s">
        <v>136</v>
      </c>
      <c r="C176" s="107"/>
      <c r="D176" s="35">
        <f t="shared" ref="D176:D183" si="7">G176/40</f>
        <v>14.067705</v>
      </c>
      <c r="E176" s="34" t="s">
        <v>9</v>
      </c>
      <c r="F176" s="55" t="s">
        <v>37</v>
      </c>
      <c r="G176" s="58">
        <v>562.70820000000003</v>
      </c>
    </row>
    <row r="177" spans="1:7">
      <c r="A177" s="3">
        <v>157</v>
      </c>
      <c r="B177" s="22" t="s">
        <v>137</v>
      </c>
      <c r="C177" s="107"/>
      <c r="D177" s="35">
        <f t="shared" si="7"/>
        <v>14.045205000000001</v>
      </c>
      <c r="E177" s="34" t="s">
        <v>9</v>
      </c>
      <c r="F177" s="55" t="s">
        <v>37</v>
      </c>
      <c r="G177" s="58">
        <v>561.80820000000006</v>
      </c>
    </row>
    <row r="178" spans="1:7">
      <c r="A178" s="3">
        <v>158</v>
      </c>
      <c r="B178" s="22" t="s">
        <v>138</v>
      </c>
      <c r="C178" s="107"/>
      <c r="D178" s="35">
        <f t="shared" si="7"/>
        <v>23.135717500000002</v>
      </c>
      <c r="E178" s="34" t="s">
        <v>9</v>
      </c>
      <c r="F178" s="55" t="s">
        <v>37</v>
      </c>
      <c r="G178" s="58">
        <v>925.42870000000005</v>
      </c>
    </row>
    <row r="179" spans="1:7">
      <c r="A179" s="3">
        <v>159</v>
      </c>
      <c r="B179" s="22" t="s">
        <v>139</v>
      </c>
      <c r="C179" s="107"/>
      <c r="D179" s="35">
        <f t="shared" si="7"/>
        <v>41.270505</v>
      </c>
      <c r="E179" s="34" t="s">
        <v>9</v>
      </c>
      <c r="F179" s="55" t="s">
        <v>37</v>
      </c>
      <c r="G179" s="58">
        <v>1650.8202000000001</v>
      </c>
    </row>
    <row r="180" spans="1:7">
      <c r="A180" s="3">
        <v>160</v>
      </c>
      <c r="B180" s="22" t="s">
        <v>140</v>
      </c>
      <c r="C180" s="107"/>
      <c r="D180" s="35">
        <f t="shared" si="7"/>
        <v>31.800872500000004</v>
      </c>
      <c r="E180" s="34" t="s">
        <v>9</v>
      </c>
      <c r="F180" s="55" t="s">
        <v>37</v>
      </c>
      <c r="G180" s="58">
        <v>1272.0349000000001</v>
      </c>
    </row>
    <row r="181" spans="1:7">
      <c r="A181" s="3">
        <v>161</v>
      </c>
      <c r="B181" s="22" t="s">
        <v>231</v>
      </c>
      <c r="C181" s="107"/>
      <c r="D181" s="35">
        <f t="shared" si="7"/>
        <v>93.41</v>
      </c>
      <c r="E181" s="34"/>
      <c r="F181" s="55" t="s">
        <v>207</v>
      </c>
      <c r="G181" s="58">
        <v>3736.4</v>
      </c>
    </row>
    <row r="182" spans="1:7">
      <c r="A182" s="3">
        <v>162</v>
      </c>
      <c r="B182" s="22" t="s">
        <v>232</v>
      </c>
      <c r="C182" s="107"/>
      <c r="D182" s="35">
        <f t="shared" si="7"/>
        <v>56.045000000000002</v>
      </c>
      <c r="E182" s="34"/>
      <c r="F182" s="55" t="s">
        <v>207</v>
      </c>
      <c r="G182" s="58">
        <v>2241.8000000000002</v>
      </c>
    </row>
    <row r="183" spans="1:7">
      <c r="A183" s="3">
        <v>163</v>
      </c>
      <c r="B183" s="22" t="s">
        <v>233</v>
      </c>
      <c r="C183" s="108"/>
      <c r="D183" s="35">
        <f t="shared" si="7"/>
        <v>46.717500000000001</v>
      </c>
      <c r="E183" s="34"/>
      <c r="F183" s="55" t="s">
        <v>207</v>
      </c>
      <c r="G183" s="58">
        <v>1868.7</v>
      </c>
    </row>
    <row r="184" spans="1:7">
      <c r="A184" s="3"/>
      <c r="B184" s="22"/>
      <c r="C184" s="54"/>
      <c r="D184" s="35"/>
      <c r="E184" s="34"/>
      <c r="F184" s="55"/>
      <c r="G184" s="58">
        <f>SUM(G175:G183)</f>
        <v>13560.550200000001</v>
      </c>
    </row>
    <row r="185" spans="1:7">
      <c r="A185" s="3">
        <v>164</v>
      </c>
      <c r="B185" s="22" t="s">
        <v>141</v>
      </c>
      <c r="C185" s="105" t="s">
        <v>142</v>
      </c>
      <c r="D185" s="33">
        <v>4</v>
      </c>
      <c r="E185" s="34" t="s">
        <v>112</v>
      </c>
      <c r="F185" s="55" t="s">
        <v>16</v>
      </c>
      <c r="G185" s="59">
        <v>552.30999999999995</v>
      </c>
    </row>
    <row r="186" spans="1:7">
      <c r="A186" s="3">
        <v>165</v>
      </c>
      <c r="B186" s="22" t="s">
        <v>86</v>
      </c>
      <c r="C186" s="105"/>
      <c r="D186" s="33">
        <v>3</v>
      </c>
      <c r="E186" s="34" t="s">
        <v>112</v>
      </c>
      <c r="F186" s="55" t="s">
        <v>19</v>
      </c>
      <c r="G186" s="59">
        <v>384.55</v>
      </c>
    </row>
    <row r="187" spans="1:7" s="2" customFormat="1" ht="22.5" customHeight="1">
      <c r="A187" s="3"/>
      <c r="B187" s="22"/>
      <c r="C187" s="52"/>
      <c r="D187" s="33"/>
      <c r="E187" s="34"/>
      <c r="F187" s="55"/>
      <c r="G187" s="59">
        <f>SUM(G185:G186)</f>
        <v>936.8599999999999</v>
      </c>
    </row>
    <row r="188" spans="1:7" s="2" customFormat="1" ht="15" customHeight="1">
      <c r="A188" s="3">
        <v>166</v>
      </c>
      <c r="B188" s="22" t="s">
        <v>134</v>
      </c>
      <c r="C188" s="106" t="s">
        <v>143</v>
      </c>
      <c r="D188" s="33">
        <v>1</v>
      </c>
      <c r="E188" s="34" t="s">
        <v>55</v>
      </c>
      <c r="F188" s="55" t="s">
        <v>19</v>
      </c>
      <c r="G188" s="59">
        <v>265.38</v>
      </c>
    </row>
    <row r="189" spans="1:7" s="2" customFormat="1">
      <c r="A189" s="3">
        <v>167</v>
      </c>
      <c r="B189" s="22" t="s">
        <v>144</v>
      </c>
      <c r="C189" s="107"/>
      <c r="D189" s="33">
        <v>1</v>
      </c>
      <c r="E189" s="34" t="s">
        <v>55</v>
      </c>
      <c r="F189" s="55" t="s">
        <v>19</v>
      </c>
      <c r="G189" s="59">
        <v>273.2</v>
      </c>
    </row>
    <row r="190" spans="1:7" s="2" customFormat="1">
      <c r="A190" s="3">
        <v>168</v>
      </c>
      <c r="B190" s="22" t="s">
        <v>145</v>
      </c>
      <c r="C190" s="108"/>
      <c r="D190" s="33">
        <v>1</v>
      </c>
      <c r="E190" s="34" t="s">
        <v>55</v>
      </c>
      <c r="F190" s="55" t="s">
        <v>19</v>
      </c>
      <c r="G190" s="59">
        <v>154.33000000000001</v>
      </c>
    </row>
    <row r="191" spans="1:7" s="2" customFormat="1">
      <c r="A191" s="3"/>
      <c r="B191" s="22"/>
      <c r="C191" s="54"/>
      <c r="D191" s="33"/>
      <c r="E191" s="34"/>
      <c r="F191" s="55"/>
      <c r="G191" s="59">
        <f>SUM(G188:G190)</f>
        <v>692.91</v>
      </c>
    </row>
    <row r="192" spans="1:7" s="2" customFormat="1">
      <c r="A192" s="3">
        <v>169</v>
      </c>
      <c r="B192" s="22" t="s">
        <v>146</v>
      </c>
      <c r="C192" s="105" t="s">
        <v>147</v>
      </c>
      <c r="D192" s="35">
        <f>G192/27.5</f>
        <v>35.05890909090909</v>
      </c>
      <c r="E192" s="34" t="s">
        <v>9</v>
      </c>
      <c r="F192" s="55" t="s">
        <v>19</v>
      </c>
      <c r="G192" s="59">
        <v>964.12</v>
      </c>
    </row>
    <row r="193" spans="1:7" s="2" customFormat="1">
      <c r="A193" s="3">
        <v>170</v>
      </c>
      <c r="B193" s="22" t="s">
        <v>148</v>
      </c>
      <c r="C193" s="105"/>
      <c r="D193" s="35">
        <f t="shared" ref="D193:D198" si="8">G193/27.5</f>
        <v>38.513090909090906</v>
      </c>
      <c r="E193" s="34" t="s">
        <v>9</v>
      </c>
      <c r="F193" s="55" t="s">
        <v>19</v>
      </c>
      <c r="G193" s="59">
        <v>1059.1099999999999</v>
      </c>
    </row>
    <row r="194" spans="1:7" s="2" customFormat="1">
      <c r="A194" s="3">
        <v>171</v>
      </c>
      <c r="B194" s="22" t="s">
        <v>149</v>
      </c>
      <c r="C194" s="105"/>
      <c r="D194" s="35">
        <f t="shared" si="8"/>
        <v>77.025454545454537</v>
      </c>
      <c r="E194" s="34" t="s">
        <v>9</v>
      </c>
      <c r="F194" s="55" t="s">
        <v>19</v>
      </c>
      <c r="G194" s="59">
        <v>2118.1999999999998</v>
      </c>
    </row>
    <row r="195" spans="1:7" s="2" customFormat="1">
      <c r="A195" s="3">
        <v>172</v>
      </c>
      <c r="B195" s="22" t="s">
        <v>150</v>
      </c>
      <c r="C195" s="105"/>
      <c r="D195" s="35">
        <f t="shared" si="8"/>
        <v>19.797818181818183</v>
      </c>
      <c r="E195" s="34" t="s">
        <v>9</v>
      </c>
      <c r="F195" s="55" t="s">
        <v>19</v>
      </c>
      <c r="G195" s="59">
        <v>544.44000000000005</v>
      </c>
    </row>
    <row r="196" spans="1:7" s="2" customFormat="1">
      <c r="A196" s="3">
        <v>173</v>
      </c>
      <c r="B196" s="22" t="s">
        <v>151</v>
      </c>
      <c r="C196" s="105"/>
      <c r="D196" s="35">
        <f t="shared" si="8"/>
        <v>41.649818181818176</v>
      </c>
      <c r="E196" s="34" t="s">
        <v>9</v>
      </c>
      <c r="F196" s="55" t="s">
        <v>19</v>
      </c>
      <c r="G196" s="59">
        <v>1145.3699999999999</v>
      </c>
    </row>
    <row r="197" spans="1:7">
      <c r="A197" s="3">
        <v>174</v>
      </c>
      <c r="B197" s="22" t="s">
        <v>81</v>
      </c>
      <c r="C197" s="105"/>
      <c r="D197" s="35">
        <f t="shared" si="8"/>
        <v>38.513090909090906</v>
      </c>
      <c r="E197" s="34" t="s">
        <v>9</v>
      </c>
      <c r="F197" s="55" t="s">
        <v>19</v>
      </c>
      <c r="G197" s="59">
        <v>1059.1099999999999</v>
      </c>
    </row>
    <row r="198" spans="1:7">
      <c r="A198" s="3">
        <v>175</v>
      </c>
      <c r="B198" s="22" t="s">
        <v>152</v>
      </c>
      <c r="C198" s="105"/>
      <c r="D198" s="35">
        <f t="shared" si="8"/>
        <v>38.513090909090906</v>
      </c>
      <c r="E198" s="34" t="s">
        <v>9</v>
      </c>
      <c r="F198" s="55" t="s">
        <v>19</v>
      </c>
      <c r="G198" s="59">
        <v>1059.1099999999999</v>
      </c>
    </row>
    <row r="199" spans="1:7">
      <c r="A199" s="3"/>
      <c r="B199" s="22"/>
      <c r="C199" s="52"/>
      <c r="D199" s="35"/>
      <c r="E199" s="34"/>
      <c r="F199" s="55"/>
      <c r="G199" s="59">
        <f>SUM(G192:G198)</f>
        <v>7949.46</v>
      </c>
    </row>
    <row r="200" spans="1:7">
      <c r="A200" s="3">
        <v>176</v>
      </c>
      <c r="B200" s="22" t="s">
        <v>83</v>
      </c>
      <c r="C200" s="106" t="s">
        <v>153</v>
      </c>
      <c r="D200" s="35">
        <f>G200/40</f>
        <v>18.088999999999999</v>
      </c>
      <c r="E200" s="34" t="s">
        <v>9</v>
      </c>
      <c r="F200" s="55" t="s">
        <v>37</v>
      </c>
      <c r="G200" s="59">
        <v>723.56</v>
      </c>
    </row>
    <row r="201" spans="1:7">
      <c r="A201" s="3">
        <v>177</v>
      </c>
      <c r="B201" s="22" t="s">
        <v>154</v>
      </c>
      <c r="C201" s="107"/>
      <c r="D201" s="35">
        <f t="shared" ref="D201:D236" si="9">G201/40</f>
        <v>12.61825</v>
      </c>
      <c r="E201" s="34" t="s">
        <v>9</v>
      </c>
      <c r="F201" s="55" t="s">
        <v>37</v>
      </c>
      <c r="G201" s="59">
        <v>504.73</v>
      </c>
    </row>
    <row r="202" spans="1:7">
      <c r="A202" s="3">
        <v>178</v>
      </c>
      <c r="B202" s="22" t="s">
        <v>155</v>
      </c>
      <c r="C202" s="107"/>
      <c r="D202" s="35">
        <f t="shared" si="9"/>
        <v>95.635750000000002</v>
      </c>
      <c r="E202" s="34" t="s">
        <v>9</v>
      </c>
      <c r="F202" s="55" t="s">
        <v>37</v>
      </c>
      <c r="G202" s="59">
        <v>3825.43</v>
      </c>
    </row>
    <row r="203" spans="1:7" ht="30">
      <c r="A203" s="3">
        <v>179</v>
      </c>
      <c r="B203" s="38" t="s">
        <v>156</v>
      </c>
      <c r="C203" s="107"/>
      <c r="D203" s="39">
        <f t="shared" si="9"/>
        <v>254.16424999999998</v>
      </c>
      <c r="E203" s="40" t="s">
        <v>9</v>
      </c>
      <c r="F203" s="41" t="s">
        <v>37</v>
      </c>
      <c r="G203" s="60">
        <v>10166.57</v>
      </c>
    </row>
    <row r="204" spans="1:7">
      <c r="A204" s="3">
        <v>180</v>
      </c>
      <c r="B204" s="22" t="s">
        <v>157</v>
      </c>
      <c r="C204" s="107"/>
      <c r="D204" s="35">
        <f t="shared" si="9"/>
        <v>101.7825</v>
      </c>
      <c r="E204" s="34" t="s">
        <v>9</v>
      </c>
      <c r="F204" s="55" t="s">
        <v>37</v>
      </c>
      <c r="G204" s="59">
        <v>4071.3</v>
      </c>
    </row>
    <row r="205" spans="1:7">
      <c r="A205" s="3">
        <v>181</v>
      </c>
      <c r="B205" s="22" t="s">
        <v>158</v>
      </c>
      <c r="C205" s="107"/>
      <c r="D205" s="35">
        <f t="shared" si="9"/>
        <v>30.76925</v>
      </c>
      <c r="E205" s="34" t="s">
        <v>9</v>
      </c>
      <c r="F205" s="55" t="s">
        <v>37</v>
      </c>
      <c r="G205" s="59">
        <v>1230.77</v>
      </c>
    </row>
    <row r="206" spans="1:7">
      <c r="A206" s="3">
        <v>182</v>
      </c>
      <c r="B206" s="22" t="s">
        <v>159</v>
      </c>
      <c r="C206" s="107"/>
      <c r="D206" s="35">
        <f t="shared" si="9"/>
        <v>28.875499999999999</v>
      </c>
      <c r="E206" s="34" t="s">
        <v>9</v>
      </c>
      <c r="F206" s="55" t="s">
        <v>37</v>
      </c>
      <c r="G206" s="59">
        <v>1155.02</v>
      </c>
    </row>
    <row r="207" spans="1:7">
      <c r="A207" s="3">
        <v>183</v>
      </c>
      <c r="B207" s="22" t="s">
        <v>160</v>
      </c>
      <c r="C207" s="107"/>
      <c r="D207" s="35">
        <f t="shared" si="9"/>
        <v>22.350749999999998</v>
      </c>
      <c r="E207" s="34" t="s">
        <v>9</v>
      </c>
      <c r="F207" s="55" t="s">
        <v>37</v>
      </c>
      <c r="G207" s="59">
        <v>894.03</v>
      </c>
    </row>
    <row r="208" spans="1:7">
      <c r="A208" s="3">
        <v>184</v>
      </c>
      <c r="B208" s="22" t="s">
        <v>161</v>
      </c>
      <c r="C208" s="107"/>
      <c r="D208" s="35">
        <f t="shared" si="9"/>
        <v>73.484499999999997</v>
      </c>
      <c r="E208" s="34" t="s">
        <v>9</v>
      </c>
      <c r="F208" s="55" t="s">
        <v>37</v>
      </c>
      <c r="G208" s="59">
        <v>2939.38</v>
      </c>
    </row>
    <row r="209" spans="1:7">
      <c r="A209" s="3">
        <v>185</v>
      </c>
      <c r="B209" s="22" t="s">
        <v>162</v>
      </c>
      <c r="C209" s="107"/>
      <c r="D209" s="35">
        <f t="shared" si="9"/>
        <v>27.607250000000001</v>
      </c>
      <c r="E209" s="34" t="s">
        <v>9</v>
      </c>
      <c r="F209" s="55" t="s">
        <v>37</v>
      </c>
      <c r="G209" s="59">
        <v>1104.29</v>
      </c>
    </row>
    <row r="210" spans="1:7">
      <c r="A210" s="3">
        <v>186</v>
      </c>
      <c r="B210" s="22" t="s">
        <v>163</v>
      </c>
      <c r="C210" s="107"/>
      <c r="D210" s="35">
        <f t="shared" si="9"/>
        <v>29.767749999999999</v>
      </c>
      <c r="E210" s="34" t="s">
        <v>9</v>
      </c>
      <c r="F210" s="55" t="s">
        <v>37</v>
      </c>
      <c r="G210" s="59">
        <v>1190.71</v>
      </c>
    </row>
    <row r="211" spans="1:7">
      <c r="A211" s="3">
        <v>187</v>
      </c>
      <c r="B211" s="22" t="s">
        <v>164</v>
      </c>
      <c r="C211" s="107"/>
      <c r="D211" s="35">
        <f t="shared" si="9"/>
        <v>27.832999999999998</v>
      </c>
      <c r="E211" s="34" t="s">
        <v>9</v>
      </c>
      <c r="F211" s="55" t="s">
        <v>37</v>
      </c>
      <c r="G211" s="59">
        <v>1113.32</v>
      </c>
    </row>
    <row r="212" spans="1:7">
      <c r="A212" s="3">
        <v>188</v>
      </c>
      <c r="B212" s="22" t="s">
        <v>165</v>
      </c>
      <c r="C212" s="107"/>
      <c r="D212" s="35">
        <f t="shared" si="9"/>
        <v>19.088749999999997</v>
      </c>
      <c r="E212" s="34" t="s">
        <v>9</v>
      </c>
      <c r="F212" s="55" t="s">
        <v>37</v>
      </c>
      <c r="G212" s="59">
        <v>763.55</v>
      </c>
    </row>
    <row r="213" spans="1:7">
      <c r="A213" s="3">
        <v>189</v>
      </c>
      <c r="B213" s="22" t="s">
        <v>166</v>
      </c>
      <c r="C213" s="107"/>
      <c r="D213" s="35">
        <f t="shared" si="9"/>
        <v>21.62875</v>
      </c>
      <c r="E213" s="34" t="s">
        <v>9</v>
      </c>
      <c r="F213" s="55" t="s">
        <v>37</v>
      </c>
      <c r="G213" s="59">
        <v>865.15</v>
      </c>
    </row>
    <row r="214" spans="1:7">
      <c r="A214" s="3">
        <v>190</v>
      </c>
      <c r="B214" s="22" t="s">
        <v>131</v>
      </c>
      <c r="C214" s="107"/>
      <c r="D214" s="35">
        <f t="shared" si="9"/>
        <v>18.38175</v>
      </c>
      <c r="E214" s="34" t="s">
        <v>9</v>
      </c>
      <c r="F214" s="55" t="s">
        <v>37</v>
      </c>
      <c r="G214" s="59">
        <v>735.27</v>
      </c>
    </row>
    <row r="215" spans="1:7">
      <c r="A215" s="3">
        <v>191</v>
      </c>
      <c r="B215" s="22" t="s">
        <v>167</v>
      </c>
      <c r="C215" s="107"/>
      <c r="D215" s="35">
        <f t="shared" si="9"/>
        <v>44.487749999999998</v>
      </c>
      <c r="E215" s="34" t="s">
        <v>9</v>
      </c>
      <c r="F215" s="55" t="s">
        <v>37</v>
      </c>
      <c r="G215" s="59">
        <v>1779.51</v>
      </c>
    </row>
    <row r="216" spans="1:7">
      <c r="A216" s="3">
        <v>192</v>
      </c>
      <c r="B216" s="22" t="s">
        <v>168</v>
      </c>
      <c r="C216" s="107"/>
      <c r="D216" s="35">
        <f t="shared" si="9"/>
        <v>57.752750000000006</v>
      </c>
      <c r="E216" s="34" t="s">
        <v>9</v>
      </c>
      <c r="F216" s="55" t="s">
        <v>37</v>
      </c>
      <c r="G216" s="59">
        <v>2310.11</v>
      </c>
    </row>
    <row r="217" spans="1:7">
      <c r="A217" s="3">
        <v>193</v>
      </c>
      <c r="B217" s="22" t="s">
        <v>169</v>
      </c>
      <c r="C217" s="107"/>
      <c r="D217" s="35">
        <f t="shared" si="9"/>
        <v>83.649749999999997</v>
      </c>
      <c r="E217" s="34" t="s">
        <v>9</v>
      </c>
      <c r="F217" s="55" t="s">
        <v>37</v>
      </c>
      <c r="G217" s="59">
        <v>3345.99</v>
      </c>
    </row>
    <row r="218" spans="1:7">
      <c r="A218" s="3">
        <v>194</v>
      </c>
      <c r="B218" s="22" t="s">
        <v>170</v>
      </c>
      <c r="C218" s="107"/>
      <c r="D218" s="35">
        <f t="shared" si="9"/>
        <v>83.624749999999992</v>
      </c>
      <c r="E218" s="34" t="s">
        <v>9</v>
      </c>
      <c r="F218" s="55" t="s">
        <v>37</v>
      </c>
      <c r="G218" s="59">
        <v>3344.99</v>
      </c>
    </row>
    <row r="219" spans="1:7" ht="30">
      <c r="A219" s="3">
        <v>195</v>
      </c>
      <c r="B219" s="42" t="s">
        <v>171</v>
      </c>
      <c r="C219" s="107"/>
      <c r="D219" s="35">
        <f t="shared" si="9"/>
        <v>352.4905</v>
      </c>
      <c r="E219" s="34" t="s">
        <v>9</v>
      </c>
      <c r="F219" s="55" t="s">
        <v>37</v>
      </c>
      <c r="G219" s="59">
        <v>14099.62</v>
      </c>
    </row>
    <row r="220" spans="1:7" ht="30">
      <c r="A220" s="3">
        <v>196</v>
      </c>
      <c r="B220" s="42" t="s">
        <v>172</v>
      </c>
      <c r="C220" s="107"/>
      <c r="D220" s="35">
        <f t="shared" si="9"/>
        <v>144.82474999999999</v>
      </c>
      <c r="E220" s="34" t="s">
        <v>9</v>
      </c>
      <c r="F220" s="55" t="s">
        <v>37</v>
      </c>
      <c r="G220" s="59">
        <v>5792.99</v>
      </c>
    </row>
    <row r="221" spans="1:7">
      <c r="A221" s="3">
        <v>197</v>
      </c>
      <c r="B221" s="22" t="s">
        <v>173</v>
      </c>
      <c r="C221" s="107"/>
      <c r="D221" s="35">
        <f t="shared" si="9"/>
        <v>289.33625000000001</v>
      </c>
      <c r="E221" s="34" t="s">
        <v>9</v>
      </c>
      <c r="F221" s="55" t="s">
        <v>37</v>
      </c>
      <c r="G221" s="59">
        <v>11573.45</v>
      </c>
    </row>
    <row r="222" spans="1:7">
      <c r="A222" s="3">
        <v>198</v>
      </c>
      <c r="B222" s="22" t="s">
        <v>174</v>
      </c>
      <c r="C222" s="107"/>
      <c r="D222" s="35">
        <f t="shared" si="9"/>
        <v>441.72674999999998</v>
      </c>
      <c r="E222" s="34" t="s">
        <v>9</v>
      </c>
      <c r="F222" s="55" t="s">
        <v>37</v>
      </c>
      <c r="G222" s="59">
        <v>17669.07</v>
      </c>
    </row>
    <row r="223" spans="1:7" ht="45">
      <c r="A223" s="3">
        <v>199</v>
      </c>
      <c r="B223" s="38" t="s">
        <v>175</v>
      </c>
      <c r="C223" s="107"/>
      <c r="D223" s="35">
        <f t="shared" si="9"/>
        <v>265.14299999999997</v>
      </c>
      <c r="E223" s="34" t="s">
        <v>9</v>
      </c>
      <c r="F223" s="55" t="s">
        <v>37</v>
      </c>
      <c r="G223" s="59">
        <v>10605.72</v>
      </c>
    </row>
    <row r="224" spans="1:7">
      <c r="A224" s="3">
        <v>200</v>
      </c>
      <c r="B224" s="22" t="s">
        <v>176</v>
      </c>
      <c r="C224" s="107"/>
      <c r="D224" s="35">
        <f t="shared" si="9"/>
        <v>301.59225000000004</v>
      </c>
      <c r="E224" s="34" t="s">
        <v>9</v>
      </c>
      <c r="F224" s="55" t="s">
        <v>37</v>
      </c>
      <c r="G224" s="59">
        <v>12063.69</v>
      </c>
    </row>
    <row r="225" spans="1:7">
      <c r="A225" s="3">
        <v>201</v>
      </c>
      <c r="B225" s="22" t="s">
        <v>177</v>
      </c>
      <c r="C225" s="107"/>
      <c r="D225" s="35">
        <f t="shared" si="9"/>
        <v>325.39125000000001</v>
      </c>
      <c r="E225" s="34" t="s">
        <v>9</v>
      </c>
      <c r="F225" s="55" t="s">
        <v>37</v>
      </c>
      <c r="G225" s="59">
        <v>13015.65</v>
      </c>
    </row>
    <row r="226" spans="1:7">
      <c r="A226" s="3">
        <v>202</v>
      </c>
      <c r="B226" s="22" t="s">
        <v>178</v>
      </c>
      <c r="C226" s="107"/>
      <c r="D226" s="35">
        <f t="shared" si="9"/>
        <v>102.497</v>
      </c>
      <c r="E226" s="34" t="s">
        <v>9</v>
      </c>
      <c r="F226" s="55" t="s">
        <v>37</v>
      </c>
      <c r="G226" s="59">
        <v>4099.88</v>
      </c>
    </row>
    <row r="227" spans="1:7" ht="30">
      <c r="A227" s="3">
        <v>203</v>
      </c>
      <c r="B227" s="42" t="s">
        <v>179</v>
      </c>
      <c r="C227" s="107"/>
      <c r="D227" s="35">
        <f t="shared" si="9"/>
        <v>197.38150000000002</v>
      </c>
      <c r="E227" s="34" t="s">
        <v>9</v>
      </c>
      <c r="F227" s="55" t="s">
        <v>37</v>
      </c>
      <c r="G227" s="59">
        <v>7895.26</v>
      </c>
    </row>
    <row r="228" spans="1:7">
      <c r="A228" s="3">
        <v>204</v>
      </c>
      <c r="B228" s="42" t="s">
        <v>234</v>
      </c>
      <c r="C228" s="107"/>
      <c r="D228" s="35">
        <f t="shared" si="9"/>
        <v>228.89499999999998</v>
      </c>
      <c r="E228" s="34"/>
      <c r="F228" s="55" t="s">
        <v>207</v>
      </c>
      <c r="G228" s="59">
        <v>9155.7999999999993</v>
      </c>
    </row>
    <row r="229" spans="1:7">
      <c r="A229" s="3">
        <v>205</v>
      </c>
      <c r="B229" s="42" t="s">
        <v>235</v>
      </c>
      <c r="C229" s="107"/>
      <c r="D229" s="35">
        <f t="shared" si="9"/>
        <v>164.35250000000002</v>
      </c>
      <c r="E229" s="34"/>
      <c r="F229" s="55" t="s">
        <v>207</v>
      </c>
      <c r="G229" s="59">
        <v>6574.1</v>
      </c>
    </row>
    <row r="230" spans="1:7">
      <c r="A230" s="3">
        <v>206</v>
      </c>
      <c r="B230" s="42" t="s">
        <v>59</v>
      </c>
      <c r="C230" s="107"/>
      <c r="D230" s="35">
        <f t="shared" si="9"/>
        <v>37.355000000000004</v>
      </c>
      <c r="E230" s="34"/>
      <c r="F230" s="55" t="s">
        <v>207</v>
      </c>
      <c r="G230" s="59">
        <v>1494.2</v>
      </c>
    </row>
    <row r="231" spans="1:7">
      <c r="A231" s="3">
        <v>207</v>
      </c>
      <c r="B231" s="42" t="s">
        <v>236</v>
      </c>
      <c r="C231" s="107"/>
      <c r="D231" s="35">
        <f t="shared" si="9"/>
        <v>26.107499999999998</v>
      </c>
      <c r="E231" s="34"/>
      <c r="F231" s="55" t="s">
        <v>207</v>
      </c>
      <c r="G231" s="59">
        <v>1044.3</v>
      </c>
    </row>
    <row r="232" spans="1:7">
      <c r="A232" s="3">
        <v>208</v>
      </c>
      <c r="B232" s="42" t="s">
        <v>237</v>
      </c>
      <c r="C232" s="107"/>
      <c r="D232" s="35">
        <f t="shared" si="9"/>
        <v>87.802499999999995</v>
      </c>
      <c r="E232" s="34"/>
      <c r="F232" s="55" t="s">
        <v>207</v>
      </c>
      <c r="G232" s="59">
        <v>3512.1</v>
      </c>
    </row>
    <row r="233" spans="1:7">
      <c r="A233" s="3">
        <v>209</v>
      </c>
      <c r="B233" s="42" t="s">
        <v>238</v>
      </c>
      <c r="C233" s="107"/>
      <c r="D233" s="35">
        <f t="shared" si="9"/>
        <v>14.691999999999998</v>
      </c>
      <c r="E233" s="34"/>
      <c r="F233" s="55" t="s">
        <v>207</v>
      </c>
      <c r="G233" s="59">
        <v>587.67999999999995</v>
      </c>
    </row>
    <row r="234" spans="1:7">
      <c r="A234" s="3">
        <v>210</v>
      </c>
      <c r="B234" s="42" t="s">
        <v>239</v>
      </c>
      <c r="C234" s="107"/>
      <c r="D234" s="35">
        <f t="shared" si="9"/>
        <v>18.175000000000001</v>
      </c>
      <c r="E234" s="34"/>
      <c r="F234" s="55" t="s">
        <v>207</v>
      </c>
      <c r="G234" s="59">
        <v>727</v>
      </c>
    </row>
    <row r="235" spans="1:7">
      <c r="A235" s="3">
        <v>211</v>
      </c>
      <c r="B235" s="42" t="s">
        <v>120</v>
      </c>
      <c r="C235" s="107"/>
      <c r="D235" s="35">
        <f t="shared" si="9"/>
        <v>25.2425</v>
      </c>
      <c r="E235" s="34"/>
      <c r="F235" s="55" t="s">
        <v>207</v>
      </c>
      <c r="G235" s="59">
        <v>1009.7</v>
      </c>
    </row>
    <row r="236" spans="1:7">
      <c r="A236" s="3">
        <v>212</v>
      </c>
      <c r="B236" s="42" t="s">
        <v>240</v>
      </c>
      <c r="C236" s="108"/>
      <c r="D236" s="35">
        <f t="shared" si="9"/>
        <v>2.21</v>
      </c>
      <c r="E236" s="34"/>
      <c r="F236" s="55" t="s">
        <v>207</v>
      </c>
      <c r="G236" s="59">
        <v>88.4</v>
      </c>
    </row>
    <row r="237" spans="1:7">
      <c r="A237" s="3"/>
      <c r="B237" s="42"/>
      <c r="C237" s="54"/>
      <c r="D237" s="35"/>
      <c r="E237" s="34"/>
      <c r="F237" s="55"/>
      <c r="G237" s="59">
        <f>SUM(G200:G236)</f>
        <v>163072.29</v>
      </c>
    </row>
    <row r="238" spans="1:7">
      <c r="A238" s="3">
        <v>213</v>
      </c>
      <c r="B238" s="22" t="s">
        <v>91</v>
      </c>
      <c r="C238" s="105" t="s">
        <v>180</v>
      </c>
      <c r="D238" s="35">
        <f>G238/23</f>
        <v>36.883478260869566</v>
      </c>
      <c r="E238" s="34" t="s">
        <v>9</v>
      </c>
      <c r="F238" s="55" t="s">
        <v>37</v>
      </c>
      <c r="G238" s="59">
        <v>848.32</v>
      </c>
    </row>
    <row r="239" spans="1:7">
      <c r="A239" s="3">
        <v>214</v>
      </c>
      <c r="B239" s="22" t="s">
        <v>181</v>
      </c>
      <c r="C239" s="105"/>
      <c r="D239" s="35">
        <f t="shared" ref="D239:D248" si="10">G239/23</f>
        <v>144.58217391304348</v>
      </c>
      <c r="E239" s="34" t="s">
        <v>9</v>
      </c>
      <c r="F239" s="55" t="s">
        <v>37</v>
      </c>
      <c r="G239" s="59">
        <v>3325.39</v>
      </c>
    </row>
    <row r="240" spans="1:7">
      <c r="A240" s="3">
        <v>215</v>
      </c>
      <c r="B240" s="22" t="s">
        <v>182</v>
      </c>
      <c r="C240" s="105"/>
      <c r="D240" s="35">
        <f t="shared" si="10"/>
        <v>33.713043478260872</v>
      </c>
      <c r="E240" s="34" t="s">
        <v>9</v>
      </c>
      <c r="F240" s="55" t="s">
        <v>37</v>
      </c>
      <c r="G240" s="59">
        <v>775.4</v>
      </c>
    </row>
    <row r="241" spans="1:7">
      <c r="A241" s="3">
        <v>216</v>
      </c>
      <c r="B241" s="22" t="s">
        <v>183</v>
      </c>
      <c r="C241" s="105"/>
      <c r="D241" s="35">
        <f t="shared" si="10"/>
        <v>25.096521739130434</v>
      </c>
      <c r="E241" s="34" t="s">
        <v>9</v>
      </c>
      <c r="F241" s="55" t="s">
        <v>37</v>
      </c>
      <c r="G241" s="59">
        <v>577.22</v>
      </c>
    </row>
    <row r="242" spans="1:7">
      <c r="A242" s="3">
        <v>217</v>
      </c>
      <c r="B242" s="22" t="s">
        <v>184</v>
      </c>
      <c r="C242" s="105"/>
      <c r="D242" s="35">
        <f t="shared" si="10"/>
        <v>19.170434782608698</v>
      </c>
      <c r="E242" s="34" t="s">
        <v>9</v>
      </c>
      <c r="F242" s="55" t="s">
        <v>37</v>
      </c>
      <c r="G242" s="59">
        <v>440.92</v>
      </c>
    </row>
    <row r="243" spans="1:7">
      <c r="A243" s="3"/>
      <c r="B243" s="22"/>
      <c r="C243" s="52"/>
      <c r="D243" s="35"/>
      <c r="E243" s="34"/>
      <c r="F243" s="55"/>
      <c r="G243" s="59">
        <f>SUM(G238:G242)</f>
        <v>5967.25</v>
      </c>
    </row>
    <row r="244" spans="1:7">
      <c r="A244" s="3">
        <v>218</v>
      </c>
      <c r="B244" s="22" t="s">
        <v>77</v>
      </c>
      <c r="C244" s="106" t="s">
        <v>241</v>
      </c>
      <c r="D244" s="35">
        <f t="shared" si="10"/>
        <v>31.353043478260869</v>
      </c>
      <c r="E244" s="34" t="s">
        <v>9</v>
      </c>
      <c r="F244" s="55" t="s">
        <v>207</v>
      </c>
      <c r="G244" s="59">
        <v>721.12</v>
      </c>
    </row>
    <row r="245" spans="1:7">
      <c r="A245" s="3">
        <v>219</v>
      </c>
      <c r="B245" s="22" t="s">
        <v>242</v>
      </c>
      <c r="C245" s="107"/>
      <c r="D245" s="35">
        <f t="shared" si="10"/>
        <v>31.353043478260869</v>
      </c>
      <c r="E245" s="34" t="s">
        <v>9</v>
      </c>
      <c r="F245" s="55" t="s">
        <v>207</v>
      </c>
      <c r="G245" s="59">
        <v>721.12</v>
      </c>
    </row>
    <row r="246" spans="1:7">
      <c r="A246" s="3">
        <v>220</v>
      </c>
      <c r="B246" s="22" t="s">
        <v>243</v>
      </c>
      <c r="C246" s="107"/>
      <c r="D246" s="35">
        <f t="shared" si="10"/>
        <v>205.10869565217391</v>
      </c>
      <c r="E246" s="34" t="s">
        <v>9</v>
      </c>
      <c r="F246" s="55" t="s">
        <v>207</v>
      </c>
      <c r="G246" s="59">
        <v>4717.5</v>
      </c>
    </row>
    <row r="247" spans="1:7">
      <c r="A247" s="3">
        <v>221</v>
      </c>
      <c r="B247" s="22" t="s">
        <v>244</v>
      </c>
      <c r="C247" s="107"/>
      <c r="D247" s="35">
        <f t="shared" si="10"/>
        <v>29.875217391304346</v>
      </c>
      <c r="E247" s="34" t="s">
        <v>9</v>
      </c>
      <c r="F247" s="55" t="s">
        <v>207</v>
      </c>
      <c r="G247" s="59">
        <v>687.13</v>
      </c>
    </row>
    <row r="248" spans="1:7">
      <c r="A248" s="3">
        <v>222</v>
      </c>
      <c r="B248" s="22" t="s">
        <v>245</v>
      </c>
      <c r="C248" s="108"/>
      <c r="D248" s="35">
        <f t="shared" si="10"/>
        <v>29.875217391304346</v>
      </c>
      <c r="E248" s="34" t="s">
        <v>9</v>
      </c>
      <c r="F248" s="55" t="s">
        <v>207</v>
      </c>
      <c r="G248" s="59">
        <v>687.13</v>
      </c>
    </row>
    <row r="249" spans="1:7">
      <c r="A249" s="3"/>
      <c r="B249" s="22"/>
      <c r="C249" s="54"/>
      <c r="D249" s="35"/>
      <c r="E249" s="34"/>
      <c r="F249" s="55"/>
      <c r="G249" s="59">
        <f>SUM(G244:G248)</f>
        <v>7534</v>
      </c>
    </row>
    <row r="250" spans="1:7" ht="15.75">
      <c r="A250" s="3"/>
      <c r="B250" s="22"/>
      <c r="C250" s="54"/>
      <c r="D250" s="35"/>
      <c r="E250" s="34"/>
      <c r="F250" s="55"/>
      <c r="G250" s="61">
        <f>G249+G243+G237+G199+G191+G187+G184+G174+G173+G170+G169+G164+G163+G137+G136+G130+G118+G114+G99+G88+G62</f>
        <v>772120.57929999998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C171:C172"/>
    <mergeCell ref="B10:G10"/>
    <mergeCell ref="C11:C61"/>
    <mergeCell ref="C131:C135"/>
    <mergeCell ref="C138:C162"/>
    <mergeCell ref="C165:C168"/>
    <mergeCell ref="C63:C87"/>
    <mergeCell ref="C89:C98"/>
    <mergeCell ref="C100:C113"/>
    <mergeCell ref="C115:C117"/>
    <mergeCell ref="C119:C129"/>
    <mergeCell ref="A6:G6"/>
    <mergeCell ref="A5:G5"/>
    <mergeCell ref="A4:G4"/>
    <mergeCell ref="A8:A9"/>
    <mergeCell ref="B8:B9"/>
    <mergeCell ref="C8:C9"/>
    <mergeCell ref="D8:E9"/>
    <mergeCell ref="F8:F9"/>
    <mergeCell ref="A7:G7"/>
    <mergeCell ref="G8:G9"/>
    <mergeCell ref="C238:C242"/>
    <mergeCell ref="C244:C248"/>
    <mergeCell ref="C175:C183"/>
    <mergeCell ref="C185:C186"/>
    <mergeCell ref="C188:C190"/>
    <mergeCell ref="C192:C198"/>
    <mergeCell ref="C200:C236"/>
  </mergeCell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червень</vt:lpstr>
      <vt:lpstr>Факт січень-травень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2016-06-08T13:40:14Z</cp:lastPrinted>
  <dcterms:created xsi:type="dcterms:W3CDTF">2016-05-30T11:01:20Z</dcterms:created>
  <dcterms:modified xsi:type="dcterms:W3CDTF">2016-06-09T08:31:01Z</dcterms:modified>
</cp:coreProperties>
</file>